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activeTab="3"/>
  </bookViews>
  <sheets>
    <sheet name="目录" sheetId="1" r:id="rId1"/>
    <sheet name="1" sheetId="2" r:id="rId2"/>
    <sheet name="2" sheetId="3" r:id="rId3"/>
    <sheet name="4" sheetId="4" r:id="rId4"/>
    <sheet name="5" sheetId="5" r:id="rId5"/>
  </sheets>
  <definedNames>
    <definedName name="_xlnm.Print_Area" localSheetId="0">目录!$A$1:$A$15</definedName>
  </definedNames>
  <calcPr calcId="144525"/>
</workbook>
</file>

<file path=xl/sharedStrings.xml><?xml version="1.0" encoding="utf-8"?>
<sst xmlns="http://schemas.openxmlformats.org/spreadsheetml/2006/main" count="126">
  <si>
    <t>张良镇2024年财政支出决算及2025年财政预算情况表</t>
  </si>
  <si>
    <t>目    录</t>
  </si>
  <si>
    <t xml:space="preserve">    （一）2024年全镇一般公共预算收入执行情况表</t>
  </si>
  <si>
    <t xml:space="preserve">    （二）2024年全镇一般公共预算支出执行情况表</t>
  </si>
  <si>
    <t xml:space="preserve">    （三）2025年全镇一般公共预算支出（草案）明细表</t>
  </si>
  <si>
    <t xml:space="preserve">    （四）2025年一般公共预算“三公”经费支出情况表</t>
  </si>
  <si>
    <t>（一）全镇2024年一般公共预算收入执行情况</t>
  </si>
  <si>
    <t>单位：万元</t>
  </si>
  <si>
    <t>收入计划数</t>
  </si>
  <si>
    <t>实际完成数</t>
  </si>
  <si>
    <t>占年度计划数的%</t>
  </si>
  <si>
    <t>备注</t>
  </si>
  <si>
    <t>（二）全镇2024年一般公共预算支出执行情况</t>
  </si>
  <si>
    <t>支  出  项  目</t>
  </si>
  <si>
    <t>实际支出数</t>
  </si>
  <si>
    <t>一般公共预算支出合计</t>
  </si>
  <si>
    <t xml:space="preserve">    一般公共服务支出</t>
  </si>
  <si>
    <t>√</t>
  </si>
  <si>
    <t>人大事务</t>
  </si>
  <si>
    <t>其他人大事务支出</t>
  </si>
  <si>
    <t>政协事务</t>
  </si>
  <si>
    <t>行政运行</t>
  </si>
  <si>
    <t>政府办公厅（室）及相关机构事务</t>
  </si>
  <si>
    <t>信访事务</t>
  </si>
  <si>
    <t>财政事务</t>
  </si>
  <si>
    <t>事业运行</t>
  </si>
  <si>
    <t>纪检监察事务</t>
  </si>
  <si>
    <t>其他纪检监察事务支出</t>
  </si>
  <si>
    <t>公共安全支出</t>
  </si>
  <si>
    <t>基层司法业务</t>
  </si>
  <si>
    <t>文化旅游体育与传媒支出</t>
  </si>
  <si>
    <t>其他文化旅游体育与传媒支出</t>
  </si>
  <si>
    <t>社会保障和就业支出</t>
  </si>
  <si>
    <t>机关事业单位基本养老保险缴费支出</t>
  </si>
  <si>
    <t>死亡抚恤金</t>
  </si>
  <si>
    <t>卫生健康支出</t>
  </si>
  <si>
    <t>其他卫生健康管理事务支出</t>
  </si>
  <si>
    <t>其他计划生育事务支出</t>
  </si>
  <si>
    <t>行政单位医疗</t>
  </si>
  <si>
    <t>其他行政事业单位医疗支出</t>
  </si>
  <si>
    <t>农林水支出</t>
  </si>
  <si>
    <t>农村水利</t>
  </si>
  <si>
    <t>一般行政管理事务</t>
  </si>
  <si>
    <t>农村基础设施建设</t>
  </si>
  <si>
    <t>生产发展</t>
  </si>
  <si>
    <t>社会发展</t>
  </si>
  <si>
    <t>其他巩固脱贫攻坚成果衔接乡村振兴支出</t>
  </si>
  <si>
    <t>对村名委员会和村党支部的补助</t>
  </si>
  <si>
    <t>住房保障支出</t>
  </si>
  <si>
    <t>住房公积金</t>
  </si>
  <si>
    <t>国有资本经营预算支出合计</t>
  </si>
  <si>
    <t>国有企业退休人员社会化管理支出</t>
  </si>
  <si>
    <t>政府性基金预算支出合计</t>
  </si>
  <si>
    <t xml:space="preserve">    城乡社区支出</t>
  </si>
  <si>
    <t>预算总支出合计</t>
  </si>
  <si>
    <t>（三）全镇2025年一般公共预算支出表（草案）</t>
  </si>
  <si>
    <t>支出功能分类</t>
  </si>
  <si>
    <t>合计</t>
  </si>
  <si>
    <t>基本支出</t>
  </si>
  <si>
    <t>项目支出</t>
  </si>
  <si>
    <t xml:space="preserve">  一般公共服务支出</t>
  </si>
  <si>
    <t xml:space="preserve">    人大事务</t>
  </si>
  <si>
    <t xml:space="preserve">      其他人大事务支出</t>
  </si>
  <si>
    <t xml:space="preserve">    政协事务</t>
  </si>
  <si>
    <t xml:space="preserve">      其他政协事务支出</t>
  </si>
  <si>
    <t xml:space="preserve">    政府办公厅(室)及相关机构事务</t>
  </si>
  <si>
    <t xml:space="preserve">      行政运行</t>
  </si>
  <si>
    <t xml:space="preserve">      信访事务</t>
  </si>
  <si>
    <t xml:space="preserve">   财政事务</t>
  </si>
  <si>
    <t xml:space="preserve">       事业运行</t>
  </si>
  <si>
    <t xml:space="preserve">   纪检监察事务</t>
  </si>
  <si>
    <t xml:space="preserve">       行政运行</t>
  </si>
  <si>
    <t xml:space="preserve">    商贸事务</t>
  </si>
  <si>
    <t xml:space="preserve">      招商引资</t>
  </si>
  <si>
    <t xml:space="preserve"> 科学技术支出</t>
  </si>
  <si>
    <t xml:space="preserve">    其他科学技术支出</t>
  </si>
  <si>
    <t xml:space="preserve">      其他科学技术支出</t>
  </si>
  <si>
    <t xml:space="preserve"> 社会保障和就业支出</t>
  </si>
  <si>
    <t xml:space="preserve">    行政事业单位养老支出</t>
  </si>
  <si>
    <t xml:space="preserve">      机关事业单位基本养老保险缴费支出</t>
  </si>
  <si>
    <t xml:space="preserve">    抚恤</t>
  </si>
  <si>
    <t xml:space="preserve">      死亡抚恤</t>
  </si>
  <si>
    <t xml:space="preserve"> 卫生健康支出</t>
  </si>
  <si>
    <t xml:space="preserve">    行政事业单位医疗</t>
  </si>
  <si>
    <t xml:space="preserve">      行政单位医疗</t>
  </si>
  <si>
    <t xml:space="preserve">    计划生育事务</t>
  </si>
  <si>
    <t xml:space="preserve">      其他计划生育事务支出</t>
  </si>
  <si>
    <t xml:space="preserve">    其他卫生健康支出</t>
  </si>
  <si>
    <t xml:space="preserve">      其他卫生健康支出</t>
  </si>
  <si>
    <t xml:space="preserve"> 节能环保支出</t>
  </si>
  <si>
    <t xml:space="preserve">    自然生态保护</t>
  </si>
  <si>
    <t xml:space="preserve">      农村环境保护</t>
  </si>
  <si>
    <t xml:space="preserve"> 农林水支出</t>
  </si>
  <si>
    <t xml:space="preserve">    农业农村</t>
  </si>
  <si>
    <t xml:space="preserve">      农村道路建设</t>
  </si>
  <si>
    <t xml:space="preserve">    水利</t>
  </si>
  <si>
    <t xml:space="preserve">      农村水利</t>
  </si>
  <si>
    <t xml:space="preserve">    农村综合改革</t>
  </si>
  <si>
    <t xml:space="preserve">      对村民委员会和村党支部的补助</t>
  </si>
  <si>
    <t xml:space="preserve"> 资源勘探工业信息等支出</t>
  </si>
  <si>
    <t xml:space="preserve">    支持中小企业发展和管理支出</t>
  </si>
  <si>
    <t xml:space="preserve">      其他支持中小企业发展和管理支出</t>
  </si>
  <si>
    <t xml:space="preserve"> 住房保障支出</t>
  </si>
  <si>
    <t xml:space="preserve">   住房改革支出</t>
  </si>
  <si>
    <t xml:space="preserve">       住房公积金</t>
  </si>
  <si>
    <t xml:space="preserve">  城乡社区支出</t>
  </si>
  <si>
    <t xml:space="preserve">    国有土地使用权出让收入安排的支出</t>
  </si>
  <si>
    <t xml:space="preserve">      土地开发支出</t>
  </si>
  <si>
    <t xml:space="preserve">      农村基础设施建设支出</t>
  </si>
  <si>
    <t xml:space="preserve">      其他国有土地使用权出让收入安排的支出</t>
  </si>
  <si>
    <t>专项上解</t>
  </si>
  <si>
    <t xml:space="preserve">  无人机铲毒上解</t>
  </si>
  <si>
    <t>预备费</t>
  </si>
  <si>
    <t>预算总支出</t>
  </si>
  <si>
    <t>（四）2025年一般公共预算“三公”经费支出情况表</t>
  </si>
  <si>
    <t>单位名称：鲁山县张良镇人民政府</t>
  </si>
  <si>
    <t>项      目</t>
  </si>
  <si>
    <t xml:space="preserve">                                                                                                                                                                                                     </t>
  </si>
  <si>
    <t>共计</t>
  </si>
  <si>
    <t>1、会议费</t>
  </si>
  <si>
    <t>2、因公出国（境）费用</t>
  </si>
  <si>
    <t>3、公务接待费</t>
  </si>
  <si>
    <t>4、公务用车费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</si>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</sst>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41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1"/>
      <color rgb="FFFF0000"/>
      <name val="Arial"/>
      <charset val="134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4"/>
      <name val="宋体"/>
      <charset val="134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" fillId="0" borderId="0"/>
    <xf numFmtId="0" fontId="31" fillId="2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indent="5"/>
    </xf>
    <xf numFmtId="0" fontId="3" fillId="0" borderId="2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horizontal="left" vertical="center"/>
      <protection locked="0"/>
    </xf>
    <xf numFmtId="177" fontId="4" fillId="0" borderId="1" xfId="0" applyNumberFormat="1" applyFont="1" applyFill="1" applyBorder="1" applyAlignment="1">
      <alignment vertical="center" shrinkToFit="1"/>
    </xf>
    <xf numFmtId="0" fontId="8" fillId="0" borderId="0" xfId="0" applyFont="1">
      <alignment vertical="center"/>
    </xf>
    <xf numFmtId="177" fontId="3" fillId="0" borderId="1" xfId="0" applyNumberFormat="1" applyFont="1" applyFill="1" applyBorder="1" applyAlignment="1">
      <alignment vertical="center" shrinkToFit="1"/>
    </xf>
    <xf numFmtId="0" fontId="9" fillId="0" borderId="3" xfId="0" applyNumberFormat="1" applyFont="1" applyFill="1" applyBorder="1" applyAlignment="1" applyProtection="1">
      <alignment horizontal="left" vertical="center"/>
      <protection locked="0"/>
    </xf>
    <xf numFmtId="176" fontId="7" fillId="0" borderId="1" xfId="43" applyNumberFormat="1" applyFont="1" applyFill="1" applyBorder="1" applyAlignment="1" applyProtection="1">
      <alignment horizontal="left" vertical="center" shrinkToFit="1"/>
    </xf>
    <xf numFmtId="176" fontId="9" fillId="0" borderId="1" xfId="43" applyNumberFormat="1" applyFont="1" applyFill="1" applyBorder="1" applyAlignment="1" applyProtection="1">
      <alignment horizontal="left" vertical="center" shrinkToFit="1"/>
    </xf>
    <xf numFmtId="0" fontId="8" fillId="0" borderId="1" xfId="0" applyFont="1" applyFill="1" applyBorder="1">
      <alignment vertical="center"/>
    </xf>
    <xf numFmtId="177" fontId="3" fillId="0" borderId="1" xfId="0" applyNumberFormat="1" applyFont="1" applyFill="1" applyBorder="1" applyAlignment="1">
      <alignment shrinkToFit="1"/>
    </xf>
    <xf numFmtId="176" fontId="7" fillId="0" borderId="3" xfId="43" applyNumberFormat="1" applyFont="1" applyFill="1" applyBorder="1" applyAlignment="1" applyProtection="1">
      <alignment horizontal="left" vertical="center" shrinkToFit="1"/>
    </xf>
    <xf numFmtId="176" fontId="9" fillId="0" borderId="3" xfId="43" applyNumberFormat="1" applyFont="1" applyFill="1" applyBorder="1" applyAlignment="1" applyProtection="1">
      <alignment horizontal="left" vertical="center" shrinkToFit="1"/>
    </xf>
    <xf numFmtId="177" fontId="8" fillId="0" borderId="1" xfId="0" applyNumberFormat="1" applyFont="1" applyFill="1" applyBorder="1">
      <alignment vertical="center"/>
    </xf>
    <xf numFmtId="177" fontId="10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8" fillId="0" borderId="1" xfId="0" applyFont="1" applyBorder="1" applyAlignment="1">
      <alignment vertical="center" shrinkToFit="1"/>
    </xf>
    <xf numFmtId="0" fontId="16" fillId="0" borderId="0" xfId="0" applyFont="1">
      <alignment vertical="center"/>
    </xf>
    <xf numFmtId="0" fontId="17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shrinkToFit="1"/>
    </xf>
    <xf numFmtId="0" fontId="19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千位分隔[0]_预算内月报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"/>
  <sheetViews>
    <sheetView workbookViewId="0">
      <selection activeCell="A14" sqref="A14"/>
    </sheetView>
  </sheetViews>
  <sheetFormatPr defaultColWidth="9" defaultRowHeight="13.5" outlineLevelCol="1"/>
  <cols>
    <col min="1" max="1" width="83.75" customWidth="1"/>
  </cols>
  <sheetData>
    <row r="1" ht="25.5" spans="1:2">
      <c r="A1" s="53"/>
      <c r="B1" s="54"/>
    </row>
    <row r="2" ht="25.5" spans="1:2">
      <c r="A2" s="53" t="s">
        <v>0</v>
      </c>
      <c r="B2" s="54"/>
    </row>
    <row r="3" ht="42" customHeight="1" spans="1:2">
      <c r="A3" s="53" t="s">
        <v>1</v>
      </c>
      <c r="B3" s="54"/>
    </row>
    <row r="4" ht="25.5" spans="1:2">
      <c r="A4" s="53"/>
      <c r="B4" s="54"/>
    </row>
    <row r="5" ht="42" customHeight="1" spans="1:2">
      <c r="A5" s="54" t="s">
        <v>2</v>
      </c>
      <c r="B5" s="54"/>
    </row>
    <row r="6" ht="42" customHeight="1" spans="1:1">
      <c r="A6" s="54" t="s">
        <v>3</v>
      </c>
    </row>
    <row r="7" ht="42" customHeight="1" spans="1:1">
      <c r="A7" s="54" t="s">
        <v>4</v>
      </c>
    </row>
    <row r="8" ht="42" customHeight="1" spans="1:1">
      <c r="A8" s="54" t="s">
        <v>5</v>
      </c>
    </row>
    <row r="9" ht="22.5" customHeight="1"/>
  </sheetData>
  <pageMargins left="0.751388888888889" right="0.751388888888889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4"/>
  <sheetViews>
    <sheetView workbookViewId="0">
      <selection activeCell="C4" sqref="C4"/>
    </sheetView>
  </sheetViews>
  <sheetFormatPr defaultColWidth="9" defaultRowHeight="13.5" outlineLevelCol="3"/>
  <cols>
    <col min="1" max="1" width="26.875" customWidth="1"/>
    <col min="2" max="2" width="17.5" customWidth="1"/>
    <col min="3" max="3" width="18.625" customWidth="1"/>
    <col min="4" max="4" width="24.5" customWidth="1"/>
    <col min="8" max="8" width="12.625"/>
  </cols>
  <sheetData>
    <row r="1" ht="38.1" customHeight="1" spans="1:4">
      <c r="A1" s="1" t="s">
        <v>6</v>
      </c>
      <c r="B1" s="1"/>
      <c r="C1" s="1"/>
      <c r="D1" s="1"/>
    </row>
    <row r="2" ht="14.25" spans="1:4">
      <c r="A2" s="13"/>
      <c r="B2" s="13"/>
      <c r="C2" s="13"/>
      <c r="D2" s="3" t="s">
        <v>7</v>
      </c>
    </row>
    <row r="3" ht="45" customHeight="1" spans="1:4">
      <c r="A3" s="6" t="s">
        <v>8</v>
      </c>
      <c r="B3" s="8" t="s">
        <v>9</v>
      </c>
      <c r="C3" s="8" t="s">
        <v>10</v>
      </c>
      <c r="D3" s="8" t="s">
        <v>11</v>
      </c>
    </row>
    <row r="4" ht="51.95" customHeight="1" spans="1:4">
      <c r="A4" s="46">
        <v>615</v>
      </c>
      <c r="B4" s="47">
        <v>1012</v>
      </c>
      <c r="C4" s="48">
        <v>1.64</v>
      </c>
      <c r="D4" s="49"/>
    </row>
    <row r="5" ht="27" customHeight="1" spans="1:4">
      <c r="A5" s="9"/>
      <c r="B5" s="9"/>
      <c r="C5" s="9"/>
      <c r="D5" s="9"/>
    </row>
    <row r="6" ht="27" customHeight="1" spans="1:4">
      <c r="A6" s="9"/>
      <c r="B6" s="9"/>
      <c r="C6" s="9"/>
      <c r="D6" s="9"/>
    </row>
    <row r="7" ht="27" customHeight="1" spans="1:4">
      <c r="A7" s="9"/>
      <c r="B7" s="9"/>
      <c r="C7" s="9"/>
      <c r="D7" s="9"/>
    </row>
    <row r="8" ht="27" customHeight="1" spans="1:4">
      <c r="A8" s="9"/>
      <c r="B8" s="9"/>
      <c r="C8" s="9"/>
      <c r="D8" s="9"/>
    </row>
    <row r="9" ht="27" customHeight="1" spans="1:4">
      <c r="A9" s="9"/>
      <c r="B9" s="9"/>
      <c r="C9" s="9"/>
      <c r="D9" s="9"/>
    </row>
    <row r="10" ht="27" customHeight="1" spans="1:4">
      <c r="A10" s="9"/>
      <c r="B10" s="9"/>
      <c r="C10" s="9"/>
      <c r="D10" s="9"/>
    </row>
    <row r="11" ht="27" customHeight="1" spans="1:4">
      <c r="A11" s="9"/>
      <c r="B11" s="9"/>
      <c r="C11" s="9"/>
      <c r="D11" s="9"/>
    </row>
    <row r="12" ht="27" customHeight="1" spans="1:4">
      <c r="A12" s="50"/>
      <c r="B12" s="9"/>
      <c r="C12" s="9"/>
      <c r="D12" s="9"/>
    </row>
    <row r="13" ht="27" customHeight="1" spans="1:4">
      <c r="A13" s="50"/>
      <c r="B13" s="9"/>
      <c r="C13" s="9"/>
      <c r="D13" s="9"/>
    </row>
    <row r="14" ht="27" customHeight="1" spans="1:4">
      <c r="A14" s="50"/>
      <c r="B14" s="9"/>
      <c r="C14" s="9"/>
      <c r="D14" s="9"/>
    </row>
    <row r="15" ht="27" customHeight="1" spans="1:4">
      <c r="A15" s="50"/>
      <c r="B15" s="9"/>
      <c r="C15" s="9"/>
      <c r="D15" s="9"/>
    </row>
    <row r="16" ht="27" customHeight="1" spans="1:4">
      <c r="A16" s="50"/>
      <c r="B16" s="9"/>
      <c r="C16" s="9"/>
      <c r="D16" s="9"/>
    </row>
    <row r="17" ht="27" customHeight="1" spans="1:4">
      <c r="A17" s="50"/>
      <c r="B17" s="9"/>
      <c r="C17" s="9"/>
      <c r="D17" s="9"/>
    </row>
    <row r="18" ht="27" customHeight="1" spans="1:4">
      <c r="A18" s="9"/>
      <c r="B18" s="9"/>
      <c r="C18" s="9"/>
      <c r="D18" s="9"/>
    </row>
    <row r="19" ht="27" customHeight="1" spans="1:4">
      <c r="A19" s="9"/>
      <c r="B19" s="9"/>
      <c r="C19" s="9"/>
      <c r="D19" s="9"/>
    </row>
    <row r="20" ht="27" customHeight="1" spans="1:4">
      <c r="A20" s="51"/>
      <c r="B20" s="9"/>
      <c r="C20" s="9"/>
      <c r="D20" s="9"/>
    </row>
    <row r="21" ht="27" customHeight="1" spans="1:4">
      <c r="A21" s="9"/>
      <c r="B21" s="9"/>
      <c r="C21" s="9"/>
      <c r="D21" s="9"/>
    </row>
    <row r="22" ht="27" customHeight="1" spans="1:4">
      <c r="A22" s="9"/>
      <c r="B22" s="9"/>
      <c r="C22" s="9"/>
      <c r="D22" s="9"/>
    </row>
    <row r="23" ht="27" customHeight="1" spans="1:4">
      <c r="A23" s="52"/>
      <c r="B23" s="52"/>
      <c r="C23" s="52"/>
      <c r="D23" s="52"/>
    </row>
    <row r="24" ht="27" customHeight="1" spans="1:4">
      <c r="A24" s="52"/>
      <c r="B24" s="52"/>
      <c r="C24" s="52"/>
      <c r="D24" s="52"/>
    </row>
  </sheetData>
  <mergeCells count="1">
    <mergeCell ref="A1:D1"/>
  </mergeCells>
  <pageMargins left="0.751388888888889" right="0.75138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43"/>
  <sheetViews>
    <sheetView workbookViewId="0">
      <selection activeCell="H43" sqref="H43"/>
    </sheetView>
  </sheetViews>
  <sheetFormatPr defaultColWidth="9" defaultRowHeight="13.5" outlineLevelCol="2"/>
  <cols>
    <col min="1" max="1" width="51.875" customWidth="1"/>
    <col min="2" max="2" width="31.425" customWidth="1"/>
    <col min="3" max="3" width="9.25"/>
    <col min="4" max="4" width="11.5"/>
  </cols>
  <sheetData>
    <row r="1" ht="38.1" customHeight="1" spans="1:2">
      <c r="A1" s="32" t="s">
        <v>12</v>
      </c>
      <c r="B1" s="32"/>
    </row>
    <row r="2" ht="14.25" spans="1:1">
      <c r="A2" s="13"/>
    </row>
    <row r="3" ht="45" customHeight="1" spans="1:2">
      <c r="A3" s="6" t="s">
        <v>13</v>
      </c>
      <c r="B3" s="6" t="s">
        <v>14</v>
      </c>
    </row>
    <row r="4" ht="27" customHeight="1" spans="1:2">
      <c r="A4" s="33" t="s">
        <v>15</v>
      </c>
      <c r="B4" s="34">
        <f>B5+B17+B19+B21+B24+B29+B37</f>
        <v>4164.68</v>
      </c>
    </row>
    <row r="5" ht="27" customHeight="1" spans="1:3">
      <c r="A5" s="9" t="s">
        <v>16</v>
      </c>
      <c r="B5" s="35">
        <f>B6+B8+B10+B13+B15</f>
        <v>1280.18</v>
      </c>
      <c r="C5" s="36" t="s">
        <v>17</v>
      </c>
    </row>
    <row r="6" s="28" customFormat="1" ht="27" customHeight="1" spans="1:2">
      <c r="A6" s="33" t="s">
        <v>18</v>
      </c>
      <c r="B6" s="34">
        <v>8</v>
      </c>
    </row>
    <row r="7" ht="27" customHeight="1" spans="1:2">
      <c r="A7" s="9" t="s">
        <v>19</v>
      </c>
      <c r="B7" s="35">
        <v>8</v>
      </c>
    </row>
    <row r="8" s="29" customFormat="1" ht="27" customHeight="1" spans="1:2">
      <c r="A8" s="33" t="s">
        <v>20</v>
      </c>
      <c r="B8" s="35">
        <v>3</v>
      </c>
    </row>
    <row r="9" ht="27" customHeight="1" spans="1:2">
      <c r="A9" s="9" t="s">
        <v>21</v>
      </c>
      <c r="B9" s="34">
        <v>3</v>
      </c>
    </row>
    <row r="10" s="28" customFormat="1" ht="27" customHeight="1" spans="1:2">
      <c r="A10" s="33" t="s">
        <v>22</v>
      </c>
      <c r="B10" s="35">
        <f>B11+B12+B13+B15</f>
        <v>1238.09</v>
      </c>
    </row>
    <row r="11" ht="27" customHeight="1" spans="1:2">
      <c r="A11" s="9" t="s">
        <v>21</v>
      </c>
      <c r="B11" s="34">
        <v>1192.73</v>
      </c>
    </row>
    <row r="12" ht="27" customHeight="1" spans="1:2">
      <c r="A12" s="9" t="s">
        <v>23</v>
      </c>
      <c r="B12" s="35">
        <v>14.27</v>
      </c>
    </row>
    <row r="13" s="28" customFormat="1" ht="27" customHeight="1" spans="1:2">
      <c r="A13" s="33" t="s">
        <v>24</v>
      </c>
      <c r="B13" s="35">
        <v>24.69</v>
      </c>
    </row>
    <row r="14" ht="27" customHeight="1" spans="1:2">
      <c r="A14" s="9" t="s">
        <v>25</v>
      </c>
      <c r="B14" s="34">
        <v>24.69</v>
      </c>
    </row>
    <row r="15" s="28" customFormat="1" ht="27" customHeight="1" spans="1:2">
      <c r="A15" s="33" t="s">
        <v>26</v>
      </c>
      <c r="B15" s="35">
        <v>6.4</v>
      </c>
    </row>
    <row r="16" ht="27" customHeight="1" spans="1:2">
      <c r="A16" s="9" t="s">
        <v>27</v>
      </c>
      <c r="B16" s="34">
        <v>6.4</v>
      </c>
    </row>
    <row r="17" s="28" customFormat="1" ht="27" customHeight="1" spans="1:3">
      <c r="A17" s="33" t="s">
        <v>28</v>
      </c>
      <c r="B17" s="34">
        <v>40.83</v>
      </c>
      <c r="C17" s="37" t="s">
        <v>17</v>
      </c>
    </row>
    <row r="18" ht="27" customHeight="1" spans="1:2">
      <c r="A18" s="9" t="s">
        <v>29</v>
      </c>
      <c r="B18" s="35">
        <v>40.83</v>
      </c>
    </row>
    <row r="19" customFormat="1" ht="27" customHeight="1" spans="1:3">
      <c r="A19" s="33" t="s">
        <v>30</v>
      </c>
      <c r="B19" s="34">
        <f>B20</f>
        <v>14.67</v>
      </c>
      <c r="C19" s="36" t="s">
        <v>17</v>
      </c>
    </row>
    <row r="20" customFormat="1" ht="27" customHeight="1" spans="1:3">
      <c r="A20" s="9" t="s">
        <v>31</v>
      </c>
      <c r="B20" s="35">
        <v>14.67</v>
      </c>
      <c r="C20" s="36"/>
    </row>
    <row r="21" s="28" customFormat="1" ht="27" customHeight="1" spans="1:3">
      <c r="A21" s="33" t="s">
        <v>32</v>
      </c>
      <c r="B21" s="34">
        <v>123.33</v>
      </c>
      <c r="C21" s="37" t="s">
        <v>17</v>
      </c>
    </row>
    <row r="22" ht="27" customHeight="1" spans="1:2">
      <c r="A22" s="9" t="s">
        <v>33</v>
      </c>
      <c r="B22" s="35">
        <v>99.11</v>
      </c>
    </row>
    <row r="23" ht="27" customHeight="1" spans="1:2">
      <c r="A23" s="9" t="s">
        <v>34</v>
      </c>
      <c r="B23" s="35">
        <v>24.22</v>
      </c>
    </row>
    <row r="24" s="28" customFormat="1" ht="27" customHeight="1" spans="1:3">
      <c r="A24" s="38" t="s">
        <v>35</v>
      </c>
      <c r="B24" s="34">
        <f>B28+B27+B26+B25</f>
        <v>60.83</v>
      </c>
      <c r="C24" s="37" t="s">
        <v>17</v>
      </c>
    </row>
    <row r="25" s="30" customFormat="1" ht="27" customHeight="1" spans="1:2">
      <c r="A25" s="9" t="s">
        <v>36</v>
      </c>
      <c r="B25" s="35">
        <v>0.52</v>
      </c>
    </row>
    <row r="26" s="30" customFormat="1" ht="27" customHeight="1" spans="1:2">
      <c r="A26" s="9" t="s">
        <v>37</v>
      </c>
      <c r="B26" s="35">
        <v>17.22</v>
      </c>
    </row>
    <row r="27" ht="27" customHeight="1" spans="1:2">
      <c r="A27" s="39" t="s">
        <v>38</v>
      </c>
      <c r="B27" s="35">
        <v>41.99</v>
      </c>
    </row>
    <row r="28" ht="27" customHeight="1" spans="1:2">
      <c r="A28" s="39" t="s">
        <v>39</v>
      </c>
      <c r="B28" s="35">
        <v>1.1</v>
      </c>
    </row>
    <row r="29" s="28" customFormat="1" ht="27" customHeight="1" spans="1:3">
      <c r="A29" s="40" t="s">
        <v>40</v>
      </c>
      <c r="B29" s="34">
        <v>2571.69</v>
      </c>
      <c r="C29" s="37" t="s">
        <v>17</v>
      </c>
    </row>
    <row r="30" ht="27" customHeight="1" spans="1:2">
      <c r="A30" s="39" t="s">
        <v>41</v>
      </c>
      <c r="B30" s="35">
        <v>3.2</v>
      </c>
    </row>
    <row r="31" ht="27" customHeight="1" spans="1:2">
      <c r="A31" s="39" t="s">
        <v>42</v>
      </c>
      <c r="B31" s="35">
        <v>98.75</v>
      </c>
    </row>
    <row r="32" ht="27" customHeight="1" spans="1:2">
      <c r="A32" s="39" t="s">
        <v>43</v>
      </c>
      <c r="B32" s="35">
        <v>184.67</v>
      </c>
    </row>
    <row r="33" ht="27" customHeight="1" spans="1:2">
      <c r="A33" s="39" t="s">
        <v>44</v>
      </c>
      <c r="B33" s="35">
        <v>1527.5</v>
      </c>
    </row>
    <row r="34" ht="27" customHeight="1" spans="1:2">
      <c r="A34" s="39" t="s">
        <v>45</v>
      </c>
      <c r="B34" s="35">
        <v>41.65</v>
      </c>
    </row>
    <row r="35" ht="27" customHeight="1" spans="1:2">
      <c r="A35" s="39" t="s">
        <v>46</v>
      </c>
      <c r="B35" s="35">
        <v>104.9</v>
      </c>
    </row>
    <row r="36" ht="27" customHeight="1" spans="1:2">
      <c r="A36" s="39" t="s">
        <v>47</v>
      </c>
      <c r="B36" s="35">
        <v>603.44</v>
      </c>
    </row>
    <row r="37" s="29" customFormat="1" ht="27" customHeight="1" spans="1:3">
      <c r="A37" s="41" t="s">
        <v>48</v>
      </c>
      <c r="B37" s="34">
        <v>73.15</v>
      </c>
      <c r="C37" s="42" t="s">
        <v>17</v>
      </c>
    </row>
    <row r="38" s="16" customFormat="1" ht="27" customHeight="1" spans="1:2">
      <c r="A38" s="43" t="s">
        <v>49</v>
      </c>
      <c r="B38" s="35">
        <v>73.15</v>
      </c>
    </row>
    <row r="39" s="31" customFormat="1" ht="27" customHeight="1" spans="1:3">
      <c r="A39" s="33" t="s">
        <v>50</v>
      </c>
      <c r="B39" s="34">
        <f>B40</f>
        <v>1.52</v>
      </c>
      <c r="C39" s="44" t="s">
        <v>17</v>
      </c>
    </row>
    <row r="40" s="31" customFormat="1" ht="27" customHeight="1" spans="1:3">
      <c r="A40" s="9" t="s">
        <v>51</v>
      </c>
      <c r="B40" s="35">
        <v>1.52</v>
      </c>
      <c r="C40" s="44"/>
    </row>
    <row r="41" ht="27" customHeight="1" spans="1:3">
      <c r="A41" s="33" t="s">
        <v>52</v>
      </c>
      <c r="B41" s="34">
        <v>1740.07</v>
      </c>
      <c r="C41" s="36" t="s">
        <v>17</v>
      </c>
    </row>
    <row r="42" ht="27" customHeight="1" spans="1:2">
      <c r="A42" s="9" t="s">
        <v>53</v>
      </c>
      <c r="B42" s="35">
        <v>1740.07</v>
      </c>
    </row>
    <row r="43" ht="27" customHeight="1" spans="1:2">
      <c r="A43" s="45" t="s">
        <v>54</v>
      </c>
      <c r="B43" s="34">
        <f>B4+B39+B41</f>
        <v>5906.27</v>
      </c>
    </row>
  </sheetData>
  <mergeCells count="1">
    <mergeCell ref="A1:B1"/>
  </mergeCells>
  <pageMargins left="0.751388888888889" right="0.751388888888889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4"/>
  <sheetViews>
    <sheetView tabSelected="1" workbookViewId="0">
      <selection activeCell="B60" sqref="B60"/>
    </sheetView>
  </sheetViews>
  <sheetFormatPr defaultColWidth="9" defaultRowHeight="13.5" outlineLevelCol="4"/>
  <cols>
    <col min="1" max="1" width="41.25" customWidth="1"/>
    <col min="2" max="2" width="15.375" customWidth="1"/>
    <col min="3" max="3" width="16.75" customWidth="1"/>
    <col min="4" max="4" width="13.75" customWidth="1"/>
    <col min="8" max="10" width="9.375"/>
  </cols>
  <sheetData>
    <row r="1" ht="38.1" customHeight="1" spans="1:4">
      <c r="A1" s="1" t="s">
        <v>55</v>
      </c>
      <c r="B1" s="1"/>
      <c r="C1" s="1"/>
      <c r="D1" s="1"/>
    </row>
    <row r="2" ht="14.25" spans="1:4">
      <c r="A2" s="13"/>
      <c r="B2" s="13"/>
      <c r="C2" s="13"/>
      <c r="D2" s="3" t="s">
        <v>7</v>
      </c>
    </row>
    <row r="3" ht="27.95" customHeight="1" spans="1:4">
      <c r="A3" s="6" t="s">
        <v>56</v>
      </c>
      <c r="B3" s="8" t="s">
        <v>57</v>
      </c>
      <c r="C3" s="8" t="s">
        <v>58</v>
      </c>
      <c r="D3" s="8" t="s">
        <v>59</v>
      </c>
    </row>
    <row r="4" ht="30" customHeight="1" spans="1:5">
      <c r="A4" s="14" t="s">
        <v>15</v>
      </c>
      <c r="B4" s="15">
        <f t="shared" ref="B4:B18" si="0">C4+D4</f>
        <v>2508.43</v>
      </c>
      <c r="C4" s="15">
        <f>C5+C19+C22+C27+C34+C44+C47</f>
        <v>1919.98</v>
      </c>
      <c r="D4" s="15">
        <f>D37</f>
        <v>588.45</v>
      </c>
      <c r="E4" s="16"/>
    </row>
    <row r="5" ht="21" customHeight="1" spans="1:5">
      <c r="A5" s="14" t="s">
        <v>60</v>
      </c>
      <c r="B5" s="17">
        <f t="shared" si="0"/>
        <v>1546.2</v>
      </c>
      <c r="C5" s="17">
        <f>C6+C8+C10+C13+C15+C17</f>
        <v>1546.2</v>
      </c>
      <c r="D5" s="8"/>
      <c r="E5" s="16"/>
    </row>
    <row r="6" s="12" customFormat="1" ht="21" customHeight="1" spans="1:5">
      <c r="A6" s="14" t="s">
        <v>61</v>
      </c>
      <c r="B6" s="17">
        <f t="shared" si="0"/>
        <v>5</v>
      </c>
      <c r="C6" s="17">
        <f>C7</f>
        <v>5</v>
      </c>
      <c r="D6" s="8"/>
      <c r="E6" s="16"/>
    </row>
    <row r="7" s="12" customFormat="1" ht="21" customHeight="1" spans="1:5">
      <c r="A7" s="18" t="s">
        <v>62</v>
      </c>
      <c r="B7" s="17">
        <f t="shared" si="0"/>
        <v>5</v>
      </c>
      <c r="C7" s="17">
        <v>5</v>
      </c>
      <c r="D7" s="8"/>
      <c r="E7" s="16"/>
    </row>
    <row r="8" s="12" customFormat="1" ht="21" customHeight="1" spans="1:5">
      <c r="A8" s="14" t="s">
        <v>63</v>
      </c>
      <c r="B8" s="17">
        <f t="shared" si="0"/>
        <v>3</v>
      </c>
      <c r="C8" s="17">
        <f>C9</f>
        <v>3</v>
      </c>
      <c r="D8" s="8"/>
      <c r="E8" s="16"/>
    </row>
    <row r="9" s="12" customFormat="1" ht="21" customHeight="1" spans="1:5">
      <c r="A9" s="18" t="s">
        <v>64</v>
      </c>
      <c r="B9" s="17">
        <f t="shared" si="0"/>
        <v>3</v>
      </c>
      <c r="C9" s="17">
        <v>3</v>
      </c>
      <c r="D9" s="8"/>
      <c r="E9" s="16"/>
    </row>
    <row r="10" ht="21" customHeight="1" spans="1:5">
      <c r="A10" s="14" t="s">
        <v>65</v>
      </c>
      <c r="B10" s="17">
        <f t="shared" si="0"/>
        <v>1458.2</v>
      </c>
      <c r="C10" s="17">
        <f>C11+C12</f>
        <v>1458.2</v>
      </c>
      <c r="D10" s="8"/>
      <c r="E10" s="16"/>
    </row>
    <row r="11" ht="21" customHeight="1" spans="1:5">
      <c r="A11" s="18" t="s">
        <v>66</v>
      </c>
      <c r="B11" s="17">
        <f t="shared" si="0"/>
        <v>1446.77</v>
      </c>
      <c r="C11" s="17">
        <v>1446.77</v>
      </c>
      <c r="D11" s="8"/>
      <c r="E11" s="16"/>
    </row>
    <row r="12" s="12" customFormat="1" ht="21" customHeight="1" spans="1:5">
      <c r="A12" s="18" t="s">
        <v>67</v>
      </c>
      <c r="B12" s="17">
        <f t="shared" si="0"/>
        <v>11.43</v>
      </c>
      <c r="C12" s="17">
        <v>11.43</v>
      </c>
      <c r="D12" s="8"/>
      <c r="E12" s="16"/>
    </row>
    <row r="13" ht="21" customHeight="1" spans="1:5">
      <c r="A13" s="19" t="s">
        <v>68</v>
      </c>
      <c r="B13" s="17">
        <f t="shared" si="0"/>
        <v>30</v>
      </c>
      <c r="C13" s="17">
        <f t="shared" ref="C13:C17" si="1">C14</f>
        <v>30</v>
      </c>
      <c r="D13" s="9"/>
      <c r="E13" s="16"/>
    </row>
    <row r="14" s="12" customFormat="1" ht="21" customHeight="1" spans="1:5">
      <c r="A14" s="20" t="s">
        <v>69</v>
      </c>
      <c r="B14" s="17">
        <f t="shared" si="0"/>
        <v>30</v>
      </c>
      <c r="C14" s="17">
        <v>30</v>
      </c>
      <c r="D14" s="9"/>
      <c r="E14" s="16"/>
    </row>
    <row r="15" s="12" customFormat="1" ht="21" customHeight="1" spans="1:5">
      <c r="A15" s="19" t="s">
        <v>70</v>
      </c>
      <c r="B15" s="17">
        <f t="shared" si="0"/>
        <v>30</v>
      </c>
      <c r="C15" s="17">
        <f t="shared" si="1"/>
        <v>30</v>
      </c>
      <c r="D15" s="9"/>
      <c r="E15" s="16"/>
    </row>
    <row r="16" s="12" customFormat="1" ht="21" customHeight="1" spans="1:5">
      <c r="A16" s="20" t="s">
        <v>71</v>
      </c>
      <c r="B16" s="17">
        <f t="shared" si="0"/>
        <v>30</v>
      </c>
      <c r="C16" s="17">
        <v>30</v>
      </c>
      <c r="D16" s="9"/>
      <c r="E16" s="16"/>
    </row>
    <row r="17" s="12" customFormat="1" ht="21" customHeight="1" spans="1:5">
      <c r="A17" s="14" t="s">
        <v>72</v>
      </c>
      <c r="B17" s="17">
        <f t="shared" si="0"/>
        <v>20</v>
      </c>
      <c r="C17" s="17">
        <f t="shared" si="1"/>
        <v>20</v>
      </c>
      <c r="D17" s="9"/>
      <c r="E17" s="16"/>
    </row>
    <row r="18" s="12" customFormat="1" ht="21" customHeight="1" spans="1:5">
      <c r="A18" s="18" t="s">
        <v>73</v>
      </c>
      <c r="B18" s="17">
        <f t="shared" si="0"/>
        <v>20</v>
      </c>
      <c r="C18" s="17">
        <v>20</v>
      </c>
      <c r="D18" s="9"/>
      <c r="E18" s="16"/>
    </row>
    <row r="19" s="12" customFormat="1" ht="21" customHeight="1" spans="1:5">
      <c r="A19" s="14" t="s">
        <v>74</v>
      </c>
      <c r="B19" s="17">
        <f t="shared" ref="B19:B21" si="2">C19</f>
        <v>10</v>
      </c>
      <c r="C19" s="17">
        <f t="shared" ref="C19:C23" si="3">C20</f>
        <v>10</v>
      </c>
      <c r="D19" s="9"/>
      <c r="E19" s="16"/>
    </row>
    <row r="20" s="12" customFormat="1" ht="21" customHeight="1" spans="1:5">
      <c r="A20" s="14" t="s">
        <v>75</v>
      </c>
      <c r="B20" s="17">
        <f t="shared" si="2"/>
        <v>10</v>
      </c>
      <c r="C20" s="17">
        <f t="shared" si="3"/>
        <v>10</v>
      </c>
      <c r="D20" s="9"/>
      <c r="E20" s="16"/>
    </row>
    <row r="21" s="12" customFormat="1" ht="21" customHeight="1" spans="1:5">
      <c r="A21" s="18" t="s">
        <v>76</v>
      </c>
      <c r="B21" s="17">
        <f t="shared" si="2"/>
        <v>10</v>
      </c>
      <c r="C21" s="17">
        <v>10</v>
      </c>
      <c r="D21" s="9"/>
      <c r="E21" s="16"/>
    </row>
    <row r="22" s="12" customFormat="1" ht="21" customHeight="1" spans="1:5">
      <c r="A22" s="19" t="s">
        <v>77</v>
      </c>
      <c r="B22" s="17">
        <f t="shared" ref="B22:B43" si="4">C22+D22</f>
        <v>109</v>
      </c>
      <c r="C22" s="17">
        <f>C23+C25</f>
        <v>109</v>
      </c>
      <c r="D22" s="21"/>
      <c r="E22" s="16"/>
    </row>
    <row r="23" s="12" customFormat="1" ht="21" customHeight="1" spans="1:5">
      <c r="A23" s="14" t="s">
        <v>78</v>
      </c>
      <c r="B23" s="17">
        <f t="shared" si="4"/>
        <v>85</v>
      </c>
      <c r="C23" s="17">
        <f t="shared" si="3"/>
        <v>85</v>
      </c>
      <c r="D23" s="21"/>
      <c r="E23" s="16"/>
    </row>
    <row r="24" s="12" customFormat="1" ht="21" customHeight="1" spans="1:5">
      <c r="A24" s="18" t="s">
        <v>79</v>
      </c>
      <c r="B24" s="17">
        <f t="shared" si="4"/>
        <v>85</v>
      </c>
      <c r="C24" s="17">
        <v>85</v>
      </c>
      <c r="D24" s="21"/>
      <c r="E24" s="16"/>
    </row>
    <row r="25" ht="21" customHeight="1" spans="1:5">
      <c r="A25" s="14" t="s">
        <v>80</v>
      </c>
      <c r="B25" s="17">
        <f t="shared" si="4"/>
        <v>24</v>
      </c>
      <c r="C25" s="17">
        <f t="shared" ref="C25:C30" si="5">C26</f>
        <v>24</v>
      </c>
      <c r="D25" s="21"/>
      <c r="E25" s="16"/>
    </row>
    <row r="26" ht="21" customHeight="1" spans="1:5">
      <c r="A26" s="18" t="s">
        <v>81</v>
      </c>
      <c r="B26" s="17">
        <f t="shared" si="4"/>
        <v>24</v>
      </c>
      <c r="C26" s="17">
        <v>24</v>
      </c>
      <c r="D26" s="21"/>
      <c r="E26" s="16"/>
    </row>
    <row r="27" ht="21" customHeight="1" spans="1:5">
      <c r="A27" s="14" t="s">
        <v>82</v>
      </c>
      <c r="B27" s="17">
        <f t="shared" si="4"/>
        <v>60.78</v>
      </c>
      <c r="C27" s="17">
        <f>C28+C30+C32</f>
        <v>60.78</v>
      </c>
      <c r="D27" s="21"/>
      <c r="E27" s="16"/>
    </row>
    <row r="28" ht="21" customHeight="1" spans="1:5">
      <c r="A28" s="14" t="s">
        <v>83</v>
      </c>
      <c r="B28" s="17">
        <f t="shared" si="4"/>
        <v>39</v>
      </c>
      <c r="C28" s="17">
        <f t="shared" si="5"/>
        <v>39</v>
      </c>
      <c r="D28" s="21"/>
      <c r="E28" s="16"/>
    </row>
    <row r="29" ht="21" customHeight="1" spans="1:5">
      <c r="A29" s="18" t="s">
        <v>84</v>
      </c>
      <c r="B29" s="17">
        <f t="shared" si="4"/>
        <v>39</v>
      </c>
      <c r="C29" s="17">
        <v>39</v>
      </c>
      <c r="D29" s="21"/>
      <c r="E29" s="16"/>
    </row>
    <row r="30" ht="21" customHeight="1" spans="1:5">
      <c r="A30" s="14" t="s">
        <v>85</v>
      </c>
      <c r="B30" s="17">
        <f t="shared" si="4"/>
        <v>17.22</v>
      </c>
      <c r="C30" s="17">
        <f t="shared" si="5"/>
        <v>17.22</v>
      </c>
      <c r="D30" s="21"/>
      <c r="E30" s="16"/>
    </row>
    <row r="31" ht="21" customHeight="1" spans="1:5">
      <c r="A31" s="18" t="s">
        <v>86</v>
      </c>
      <c r="B31" s="17">
        <f t="shared" si="4"/>
        <v>17.22</v>
      </c>
      <c r="C31" s="17">
        <v>17.22</v>
      </c>
      <c r="D31" s="21"/>
      <c r="E31" s="16"/>
    </row>
    <row r="32" ht="21" customHeight="1" spans="1:5">
      <c r="A32" s="14" t="s">
        <v>87</v>
      </c>
      <c r="B32" s="17">
        <f t="shared" si="4"/>
        <v>4.56</v>
      </c>
      <c r="C32" s="17">
        <f t="shared" ref="C32:C35" si="6">C33</f>
        <v>4.56</v>
      </c>
      <c r="D32" s="21"/>
      <c r="E32" s="16"/>
    </row>
    <row r="33" ht="21" customHeight="1" spans="1:5">
      <c r="A33" s="18" t="s">
        <v>88</v>
      </c>
      <c r="B33" s="17">
        <f t="shared" si="4"/>
        <v>4.56</v>
      </c>
      <c r="C33" s="17">
        <v>4.56</v>
      </c>
      <c r="D33" s="21"/>
      <c r="E33" s="16"/>
    </row>
    <row r="34" ht="21" customHeight="1" spans="1:5">
      <c r="A34" s="14" t="s">
        <v>89</v>
      </c>
      <c r="B34" s="17">
        <f t="shared" si="4"/>
        <v>67</v>
      </c>
      <c r="C34" s="17">
        <f t="shared" si="6"/>
        <v>67</v>
      </c>
      <c r="D34" s="21"/>
      <c r="E34" s="16"/>
    </row>
    <row r="35" ht="21" customHeight="1" spans="1:5">
      <c r="A35" s="14" t="s">
        <v>90</v>
      </c>
      <c r="B35" s="17">
        <f t="shared" si="4"/>
        <v>67</v>
      </c>
      <c r="C35" s="17">
        <f t="shared" si="6"/>
        <v>67</v>
      </c>
      <c r="D35" s="21"/>
      <c r="E35" s="16"/>
    </row>
    <row r="36" ht="21" customHeight="1" spans="1:5">
      <c r="A36" s="18" t="s">
        <v>91</v>
      </c>
      <c r="B36" s="17">
        <f t="shared" si="4"/>
        <v>67</v>
      </c>
      <c r="C36" s="17">
        <v>67</v>
      </c>
      <c r="D36" s="21"/>
      <c r="E36" s="16"/>
    </row>
    <row r="37" ht="21" customHeight="1" spans="1:5">
      <c r="A37" s="19" t="s">
        <v>92</v>
      </c>
      <c r="B37" s="17">
        <f t="shared" si="4"/>
        <v>588.45</v>
      </c>
      <c r="C37" s="22"/>
      <c r="D37" s="22">
        <f>D38+D40+D42</f>
        <v>588.45</v>
      </c>
      <c r="E37" s="16"/>
    </row>
    <row r="38" ht="21" customHeight="1" spans="1:5">
      <c r="A38" s="23" t="s">
        <v>93</v>
      </c>
      <c r="B38" s="17">
        <f t="shared" si="4"/>
        <v>5.08</v>
      </c>
      <c r="C38" s="22"/>
      <c r="D38" s="22">
        <f t="shared" ref="D38:D42" si="7">D39</f>
        <v>5.08</v>
      </c>
      <c r="E38" s="16"/>
    </row>
    <row r="39" ht="21" customHeight="1" spans="1:5">
      <c r="A39" s="24" t="s">
        <v>94</v>
      </c>
      <c r="B39" s="17">
        <f t="shared" si="4"/>
        <v>5.08</v>
      </c>
      <c r="C39" s="22"/>
      <c r="D39" s="22">
        <v>5.08</v>
      </c>
      <c r="E39" s="16"/>
    </row>
    <row r="40" ht="21" customHeight="1" spans="1:5">
      <c r="A40" s="23" t="s">
        <v>95</v>
      </c>
      <c r="B40" s="17">
        <f t="shared" si="4"/>
        <v>8</v>
      </c>
      <c r="C40" s="22"/>
      <c r="D40" s="22">
        <f t="shared" si="7"/>
        <v>8</v>
      </c>
      <c r="E40" s="16"/>
    </row>
    <row r="41" ht="21" customHeight="1" spans="1:5">
      <c r="A41" s="24" t="s">
        <v>96</v>
      </c>
      <c r="B41" s="17">
        <f t="shared" si="4"/>
        <v>8</v>
      </c>
      <c r="C41" s="22"/>
      <c r="D41" s="22">
        <v>8</v>
      </c>
      <c r="E41" s="16"/>
    </row>
    <row r="42" ht="21" customHeight="1" spans="1:5">
      <c r="A42" s="14" t="s">
        <v>97</v>
      </c>
      <c r="B42" s="17">
        <f t="shared" si="4"/>
        <v>575.37</v>
      </c>
      <c r="C42" s="25"/>
      <c r="D42" s="22">
        <f t="shared" si="7"/>
        <v>575.37</v>
      </c>
      <c r="E42" s="16"/>
    </row>
    <row r="43" ht="21" customHeight="1" spans="1:5">
      <c r="A43" s="18" t="s">
        <v>98</v>
      </c>
      <c r="B43" s="17">
        <v>575.37</v>
      </c>
      <c r="C43" s="25"/>
      <c r="D43" s="22">
        <v>575.37</v>
      </c>
      <c r="E43" s="16"/>
    </row>
    <row r="44" ht="21" customHeight="1" spans="1:5">
      <c r="A44" s="14" t="s">
        <v>99</v>
      </c>
      <c r="B44" s="17">
        <f t="shared" ref="B44:B46" si="8">C44</f>
        <v>62</v>
      </c>
      <c r="C44" s="25">
        <f t="shared" ref="C44:C48" si="9">C45</f>
        <v>62</v>
      </c>
      <c r="D44" s="22"/>
      <c r="E44" s="16"/>
    </row>
    <row r="45" ht="21" customHeight="1" spans="1:5">
      <c r="A45" s="14" t="s">
        <v>100</v>
      </c>
      <c r="B45" s="17">
        <f t="shared" si="8"/>
        <v>62</v>
      </c>
      <c r="C45" s="25">
        <f t="shared" si="9"/>
        <v>62</v>
      </c>
      <c r="D45" s="22"/>
      <c r="E45" s="16"/>
    </row>
    <row r="46" ht="21" customHeight="1" spans="1:5">
      <c r="A46" s="18" t="s">
        <v>101</v>
      </c>
      <c r="B46" s="17">
        <f t="shared" si="8"/>
        <v>62</v>
      </c>
      <c r="C46" s="25">
        <v>62</v>
      </c>
      <c r="D46" s="22"/>
      <c r="E46" s="16"/>
    </row>
    <row r="47" ht="21" customHeight="1" spans="1:5">
      <c r="A47" s="19" t="s">
        <v>102</v>
      </c>
      <c r="B47" s="17">
        <f t="shared" ref="B47:B49" si="10">C47+D47</f>
        <v>65</v>
      </c>
      <c r="C47" s="25">
        <f t="shared" si="9"/>
        <v>65</v>
      </c>
      <c r="D47" s="21"/>
      <c r="E47" s="16"/>
    </row>
    <row r="48" ht="21" customHeight="1" spans="1:5">
      <c r="A48" s="19" t="s">
        <v>103</v>
      </c>
      <c r="B48" s="17">
        <f t="shared" si="10"/>
        <v>65</v>
      </c>
      <c r="C48" s="25">
        <f t="shared" si="9"/>
        <v>65</v>
      </c>
      <c r="D48" s="21"/>
      <c r="E48" s="16"/>
    </row>
    <row r="49" ht="21" customHeight="1" spans="1:5">
      <c r="A49" s="20" t="s">
        <v>104</v>
      </c>
      <c r="B49" s="17">
        <f t="shared" si="10"/>
        <v>65</v>
      </c>
      <c r="C49" s="25">
        <v>65</v>
      </c>
      <c r="D49" s="21"/>
      <c r="E49" s="16"/>
    </row>
    <row r="50" ht="30" customHeight="1" spans="1:5">
      <c r="A50" s="14" t="s">
        <v>52</v>
      </c>
      <c r="B50" s="15">
        <f>B51</f>
        <v>2840.15</v>
      </c>
      <c r="C50" s="15"/>
      <c r="D50" s="15">
        <f>D51</f>
        <v>2840.15</v>
      </c>
      <c r="E50" s="16"/>
    </row>
    <row r="51" ht="21" customHeight="1" spans="1:5">
      <c r="A51" s="14" t="s">
        <v>105</v>
      </c>
      <c r="B51" s="17">
        <f>B52</f>
        <v>2840.15</v>
      </c>
      <c r="C51" s="17"/>
      <c r="D51" s="17">
        <f>D52</f>
        <v>2840.15</v>
      </c>
      <c r="E51" s="16"/>
    </row>
    <row r="52" ht="21" customHeight="1" spans="1:5">
      <c r="A52" s="14" t="s">
        <v>106</v>
      </c>
      <c r="B52" s="17">
        <f>SUM(B53:B55)</f>
        <v>2840.15</v>
      </c>
      <c r="C52" s="17"/>
      <c r="D52" s="17">
        <f>SUM(D53:D55)</f>
        <v>2840.15</v>
      </c>
      <c r="E52" s="16"/>
    </row>
    <row r="53" ht="21" customHeight="1" spans="1:5">
      <c r="A53" s="18" t="s">
        <v>107</v>
      </c>
      <c r="B53" s="17">
        <v>590.15</v>
      </c>
      <c r="C53" s="25"/>
      <c r="D53" s="25">
        <v>590.15</v>
      </c>
      <c r="E53" s="16"/>
    </row>
    <row r="54" ht="21" customHeight="1" spans="1:5">
      <c r="A54" s="18" t="s">
        <v>108</v>
      </c>
      <c r="B54" s="17">
        <f t="shared" ref="B53:B55" si="11">D54</f>
        <v>0</v>
      </c>
      <c r="C54" s="25"/>
      <c r="D54" s="25">
        <v>0</v>
      </c>
      <c r="E54" s="16"/>
    </row>
    <row r="55" ht="21" customHeight="1" spans="1:5">
      <c r="A55" s="18" t="s">
        <v>109</v>
      </c>
      <c r="B55" s="17">
        <f t="shared" si="11"/>
        <v>2250</v>
      </c>
      <c r="C55" s="25"/>
      <c r="D55" s="25">
        <v>2250</v>
      </c>
      <c r="E55" s="16"/>
    </row>
    <row r="56" ht="21" customHeight="1" spans="1:5">
      <c r="A56" s="14" t="s">
        <v>110</v>
      </c>
      <c r="B56" s="15">
        <v>0.84</v>
      </c>
      <c r="C56" s="26">
        <v>0.84</v>
      </c>
      <c r="D56" s="25"/>
      <c r="E56" s="16"/>
    </row>
    <row r="57" ht="21" customHeight="1" spans="1:5">
      <c r="A57" s="14" t="s">
        <v>111</v>
      </c>
      <c r="B57" s="15">
        <v>0.84</v>
      </c>
      <c r="C57" s="26">
        <v>0.84</v>
      </c>
      <c r="D57" s="25"/>
      <c r="E57" s="16"/>
    </row>
    <row r="58" ht="21" customHeight="1" spans="1:5">
      <c r="A58" s="18"/>
      <c r="B58" s="17"/>
      <c r="C58" s="25"/>
      <c r="D58" s="25"/>
      <c r="E58" s="16"/>
    </row>
    <row r="59" ht="21" customHeight="1" spans="1:5">
      <c r="A59" s="19" t="s">
        <v>112</v>
      </c>
      <c r="B59" s="15">
        <f>C59+D59</f>
        <v>50</v>
      </c>
      <c r="C59" s="26">
        <v>50</v>
      </c>
      <c r="D59" s="21"/>
      <c r="E59" s="16"/>
    </row>
    <row r="60" ht="30" customHeight="1" spans="1:5">
      <c r="A60" s="27" t="s">
        <v>113</v>
      </c>
      <c r="B60" s="15">
        <f>B4+B50+B56+B59</f>
        <v>5399.42</v>
      </c>
      <c r="C60" s="15">
        <f>C4+C50+C56+C59</f>
        <v>1970.82</v>
      </c>
      <c r="D60" s="15">
        <f>D4+D50+D56+D59</f>
        <v>3428.6</v>
      </c>
      <c r="E60" s="16"/>
    </row>
    <row r="61" ht="18" customHeight="1" spans="1:5">
      <c r="A61" s="16"/>
      <c r="B61" s="16"/>
      <c r="C61" s="16"/>
      <c r="D61" s="16"/>
      <c r="E61" s="16"/>
    </row>
    <row r="62" ht="18" customHeight="1" spans="1:5">
      <c r="A62" s="16"/>
      <c r="B62" s="16"/>
      <c r="C62" s="16"/>
      <c r="D62" s="16"/>
      <c r="E62" s="16"/>
    </row>
    <row r="63" ht="18" customHeight="1" spans="1:5">
      <c r="A63" s="16"/>
      <c r="B63" s="16"/>
      <c r="C63" s="16"/>
      <c r="D63" s="16"/>
      <c r="E63" s="16"/>
    </row>
    <row r="64" ht="18" customHeight="1"/>
  </sheetData>
  <protectedRanges>
    <protectedRange sqref="B13:B14 C13:C14" name="d1_22" securityDescriptor=""/>
    <protectedRange sqref="B15:B16 C15:C16" name="d2_22" securityDescriptor=""/>
    <protectedRange sqref="B18" name="区域3_22" securityDescriptor=""/>
    <protectedRange sqref="B22 B30:B31 C22 C30:C31" name="区域4_22" securityDescriptor=""/>
  </protectedRanges>
  <mergeCells count="1">
    <mergeCell ref="A1:D1"/>
  </mergeCells>
  <pageMargins left="0.751388888888889" right="0.751388888888889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2"/>
  <sheetViews>
    <sheetView workbookViewId="0">
      <selection activeCell="E5" sqref="E5"/>
    </sheetView>
  </sheetViews>
  <sheetFormatPr defaultColWidth="9" defaultRowHeight="13.5" outlineLevelCol="1"/>
  <cols>
    <col min="1" max="1" width="43.875" customWidth="1"/>
    <col min="2" max="2" width="43.75" customWidth="1"/>
  </cols>
  <sheetData>
    <row r="1" ht="51" customHeight="1" spans="1:2">
      <c r="A1" s="1" t="s">
        <v>114</v>
      </c>
      <c r="B1" s="1"/>
    </row>
    <row r="2" ht="18" customHeight="1" spans="1:2">
      <c r="A2" s="2" t="s">
        <v>115</v>
      </c>
      <c r="B2" s="3" t="s">
        <v>7</v>
      </c>
    </row>
    <row r="3" ht="30" customHeight="1" spans="1:2">
      <c r="A3" s="4" t="s">
        <v>116</v>
      </c>
      <c r="B3" s="5" t="s">
        <v>117</v>
      </c>
    </row>
    <row r="4" ht="30" customHeight="1" spans="1:2">
      <c r="A4" s="6" t="s">
        <v>118</v>
      </c>
      <c r="B4" s="5">
        <f>B5+B6+B7+B8</f>
        <v>43</v>
      </c>
    </row>
    <row r="5" ht="30" customHeight="1" spans="1:2">
      <c r="A5" s="7" t="s">
        <v>119</v>
      </c>
      <c r="B5" s="8">
        <v>15</v>
      </c>
    </row>
    <row r="6" ht="30" customHeight="1" spans="1:2">
      <c r="A6" s="9" t="s">
        <v>120</v>
      </c>
      <c r="B6" s="8">
        <v>0</v>
      </c>
    </row>
    <row r="7" ht="30" customHeight="1" spans="1:2">
      <c r="A7" s="9" t="s">
        <v>121</v>
      </c>
      <c r="B7" s="8">
        <v>9</v>
      </c>
    </row>
    <row r="8" ht="30" customHeight="1" spans="1:2">
      <c r="A8" s="9" t="s">
        <v>122</v>
      </c>
      <c r="B8" s="8">
        <f>B9</f>
        <v>19</v>
      </c>
    </row>
    <row r="9" ht="30" customHeight="1" spans="1:2">
      <c r="A9" s="9" t="s">
        <v>123</v>
      </c>
      <c r="B9" s="8">
        <v>19</v>
      </c>
    </row>
    <row r="10" ht="30" customHeight="1" spans="1:2">
      <c r="A10" s="9" t="s">
        <v>124</v>
      </c>
      <c r="B10" s="10"/>
    </row>
    <row r="11" ht="30" customHeight="1" spans="1:2">
      <c r="A11" s="9"/>
      <c r="B11" s="9"/>
    </row>
    <row r="12" ht="114" customHeight="1" spans="1:2">
      <c r="A12" s="11" t="s">
        <v>125</v>
      </c>
      <c r="B12" s="11"/>
    </row>
  </sheetData>
  <mergeCells count="2">
    <mergeCell ref="A1:B1"/>
    <mergeCell ref="A12:B12"/>
  </mergeCells>
  <pageMargins left="0.751388888888889" right="0.751388888888889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7 "   m a s t e r = " " / > < r a n g e L i s t   s h e e t S t i d = " 5 "   m a s t e r = " " / > < r a n g e L i s t   s h e e t S t i d = " 6 "   m a s t e r = " " / > < r a n g e L i s t   s h e e t S t i d = " 4 "   m a s t e r = " " > < a r r U s e r I d   t i t l e = " d 1 _ 2 2 "   r a n g e C r e a t o r = " "   o t h e r s A c c e s s P e r m i s s i o n = " e d i t " / > < a r r U s e r I d   t i t l e = " d 2 _ 2 2 "   r a n g e C r e a t o r = " "   o t h e r s A c c e s s P e r m i s s i o n = " e d i t " / > < a r r U s e r I d   t i t l e = " :S�W3 _ 2 2 "   r a n g e C r e a t o r = " "   o t h e r s A c c e s s P e r m i s s i o n = " e d i t " / > < a r r U s e r I d   t i t l e = " :S�W4 _ 2 2 "   r a n g e C r e a t o r = " "   o t h e r s A c c e s s P e r m i s s i o n = " e d i t " / > < / r a n g e L i s t > < r a n g e L i s t   s h e e t S t i d = " 8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目录</vt:lpstr>
      <vt:lpstr>1</vt:lpstr>
      <vt:lpstr>2</vt:lpstr>
      <vt:lpstr>4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2016-04-27T06:35:00Z</dcterms:created>
  <dcterms:modified xsi:type="dcterms:W3CDTF">2025-12-16T05:14:33Z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  <property fmtid="{D5CDD505-2E9C-101B-9397-08002B2CF9AE}" pid="3" name="KSORubyTemplateID" linkTarget="0">
    <vt:lpwstr>14</vt:lpwstr>
  </property>
  <property fmtid="{D5CDD505-2E9C-101B-9397-08002B2CF9AE}" pid="4" name="ICV">
    <vt:lpwstr>EADB1A8930A64589AB19D1C72DC30D01</vt:lpwstr>
  </property>
</Properties>
</file>