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4" r:id="rId1"/>
    <sheet name="Sheet2" sheetId="8" r:id="rId2"/>
    <sheet name="Sheet1" sheetId="7" r:id="rId3"/>
    <sheet name="放大版2" sheetId="6" state="hidden" r:id="rId4"/>
    <sheet name="放大版" sheetId="5" state="hidden" r:id="rId5"/>
  </sheets>
  <externalReferences>
    <externalReference r:id="rId6"/>
  </externalReferences>
  <definedNames>
    <definedName name="_xlnm._FilterDatabase" localSheetId="0" hidden="1">附件1!$A$6:$P$8</definedName>
    <definedName name="_xlnm._FilterDatabase" localSheetId="3" hidden="1">放大版2!$A$5:$I$24</definedName>
    <definedName name="_xlnm._FilterDatabase" localSheetId="4" hidden="1">放大版!$A$6:$I$13</definedName>
    <definedName name="_xlnm.Print_Area" localSheetId="0">附件1!$A$1:$O$8</definedName>
    <definedName name="_xlnm.Print_Titles" localSheetId="0">附件1!$3:$6</definedName>
    <definedName name="项目分类">'[1]2-扶贫项目实施情况表'!$V$3:$V$106</definedName>
    <definedName name="_xlnm.Print_Area" localSheetId="4">放大版!$A$1:$I$8</definedName>
    <definedName name="_xlnm.Print_Titles" localSheetId="4">放大版!$3:$6</definedName>
    <definedName name="_xlnm.Print_Area" localSheetId="3">放大版2!$A$1:$I$19</definedName>
    <definedName name="_xlnm.Print_Titles" localSheetId="3">放大版2!$2:$5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<sst xmlns="http://schemas.openxmlformats.org/spreadsheetml/2006/main" count="287" uniqueCount="107">
  <si>
    <t>附件</t>
  </si>
  <si>
    <t>鲁山县2024年第十六批财政衔接推进乡村振兴补助资金项目统计表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</si>
  <si>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</si>
  <si>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</si>
  <si>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</si>
  <si>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</si>
  <si>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</si>
  <si>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</si>
  <si>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</si>
  <si>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</si>
  <si>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</si>
  <si>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</si>
  <si>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</si>
  <si>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</si>
  <si>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</si>
  <si>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</si>
  <si>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</si>
  <si>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</si>
  <si>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</si>
  <si>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县政法委</t>
  </si>
  <si>
    <t>鲁山县2024年公益岗位工资补助（政法委治安巡逻员三期）</t>
  </si>
  <si>
    <t>其他</t>
  </si>
  <si>
    <t>鲁山县</t>
  </si>
  <si>
    <t>公益性岗位工资</t>
  </si>
  <si>
    <t>306人</t>
  </si>
  <si>
    <t>豫财农综〔2023〕31号25.499851万元
豫财农综〔2023〕36号4.000801万元
豫财农综〔2024〕4号1.018万元
平财预〔2024〕246号2.5491万元
平财预〔2024〕247号2.3807万元
鲁财预字〔2024〕201号8.851548万元</t>
  </si>
  <si>
    <t>中央衔接资金25.499851万元
省级衔接资金4.000801万元
省级衔接资金1.018万元
市级衔接资金2.5491万元
市级衔接资金2.3807万元
县级衔接资金8.851548万元</t>
  </si>
  <si>
    <t>激发脱贫户内生动力，增加低收入口收入</t>
  </si>
  <si>
    <t>合计</t>
  </si>
  <si>
    <r>
      <rPr>
        <sz val="14"/>
        <color theme="1"/>
        <rFont val="宋体"/>
        <charset val="134"/>
      </rPr>
      <t>鲁山县</t>
    </r>
    <r>
      <rPr>
        <sz val="14"/>
        <color theme="1"/>
        <rFont val="Tahoma"/>
        <charset val="134"/>
      </rPr>
      <t>2023</t>
    </r>
    <r>
      <rPr>
        <sz val="14"/>
        <color theme="1"/>
        <rFont val="宋体"/>
        <charset val="134"/>
      </rPr>
      <t>年统筹整合资金项目</t>
    </r>
    <r>
      <rPr>
        <sz val="14"/>
        <color theme="1"/>
        <rFont val="Tahoma"/>
        <charset val="134"/>
      </rPr>
      <t>6</t>
    </r>
    <r>
      <rPr>
        <sz val="14"/>
        <color theme="1"/>
        <rFont val="宋体"/>
        <charset val="134"/>
      </rPr>
      <t>月底资金拨付任务统计表</t>
    </r>
  </si>
  <si>
    <t>单位</t>
  </si>
  <si>
    <t>设计费</t>
  </si>
  <si>
    <t>管理费</t>
  </si>
  <si>
    <t>监理费</t>
  </si>
  <si>
    <t>背孜乡</t>
  </si>
  <si>
    <t>万元、</t>
  </si>
  <si>
    <t>万元</t>
  </si>
  <si>
    <t>仓头乡</t>
  </si>
  <si>
    <t>董周乡</t>
  </si>
  <si>
    <t>观音寺乡</t>
  </si>
  <si>
    <t>磙子营乡</t>
  </si>
  <si>
    <t>汇源办事处</t>
  </si>
  <si>
    <t>库区乡</t>
  </si>
  <si>
    <t>梁洼镇</t>
  </si>
  <si>
    <t>马楼乡</t>
  </si>
  <si>
    <t>琴台街道</t>
  </si>
  <si>
    <t>瀼河乡</t>
  </si>
  <si>
    <t>四棵树乡</t>
  </si>
  <si>
    <t>土门办事处</t>
  </si>
  <si>
    <t>团城乡</t>
  </si>
  <si>
    <t>瓦屋镇</t>
  </si>
  <si>
    <t>下汤镇</t>
  </si>
  <si>
    <t>民宗局</t>
  </si>
  <si>
    <t>熊背乡</t>
  </si>
  <si>
    <t>尧山镇</t>
  </si>
  <si>
    <t>张店乡</t>
  </si>
  <si>
    <t>张官营镇</t>
  </si>
  <si>
    <t>张良镇</t>
  </si>
  <si>
    <t>赵村镇</t>
  </si>
  <si>
    <t>鲁山县2024年第一批财政衔接推进乡村振兴补助资金项目统计表</t>
  </si>
  <si>
    <t>县乡村振兴局</t>
  </si>
  <si>
    <t>鲁山县2024年雨露计划短期技能培训补贴（一期）</t>
  </si>
  <si>
    <t>A类工种每人2000元；B类工种每人1800元；C类工种每人1500元。</t>
  </si>
  <si>
    <t>赵村镇三道庵村黄楝沟滑坡地质灾害搬迁点基础设施配套项目</t>
  </si>
  <si>
    <t>基础设施</t>
  </si>
  <si>
    <t>三道庵村</t>
  </si>
  <si>
    <t>9米高浆砌石挡墙56米，4.5米高浆砌石挡墙39米，3.6米高浆砌石挡墙178米；120mm厚C25砼道路，宽2.5米，长度134米；180mm厚C25砼道路，宽3.5米，长度346米；180mm厚C25砼道路，宽4米，长度97米；30T无塔1座及配套官网，300米机井1座；100立方砖砌化粪池1座，铺设波纹管187米，雨水口6座，污水井6座，检查井6座，钢架车子棚1座</t>
  </si>
  <si>
    <t>库区乡桐树庄村鹌鹑养殖配套设施建设项目</t>
  </si>
  <si>
    <t>产业发展</t>
  </si>
  <si>
    <t>桐树庄村</t>
  </si>
  <si>
    <t>1、新建机井一眼320米及相关配套设施。2、新建浆砌石挡墙总长105米。3、新建4米宽C25混凝土道路长498.5米，厚0.2米。4、新建C25混凝土地坪共1820.4平方。5、新建路边沟长593米，新建排水渠长230米。6、新建混凝土涵管长16米。7、新建钢芯铝线长2960米，线杆9根及相关配套设施。</t>
  </si>
  <si>
    <t>四棵树乡平沟村杜鹃岭至柴沟村道路项目</t>
  </si>
  <si>
    <t>平沟村</t>
  </si>
  <si>
    <t>新建c25混凝土道路长3700米，宽4.5米，厚0.2米</t>
  </si>
  <si>
    <t>鲁山县尧山镇营盘沟2023年建设工程项目</t>
  </si>
  <si>
    <t>营盘沟村</t>
  </si>
  <si>
    <t>改造道路、新建排水沟、新建路沿石、等配套设施</t>
  </si>
  <si>
    <t>县发改委</t>
  </si>
  <si>
    <t>梁洼镇南郎店村蛮子坡组内道路建设项目</t>
  </si>
  <si>
    <t>南郎店村</t>
  </si>
  <si>
    <t>新建混凝土道路总长1526米，均宽4.5米，路面厚20公分，采用C30商品混凝土瓷筑。</t>
  </si>
  <si>
    <t>马楼乡沙渚汪村排水渠建设项目</t>
  </si>
  <si>
    <t>沙渚汪村</t>
  </si>
  <si>
    <t>新建排污渠四处，总长446m,其中埋管DN500双壁波纹管长136m。</t>
  </si>
  <si>
    <t>瀼河乡头道庙村组通道路建设项目</t>
  </si>
  <si>
    <t>头道庙村</t>
  </si>
  <si>
    <t>新建c25混凝土道路3条，长度合计1908米。A段3.5米宽，长1470米；B、C段宽3米，长438米；厚20cm。</t>
  </si>
  <si>
    <t>仓头乡黄楝树道路项目</t>
  </si>
  <si>
    <t>黄楝树</t>
  </si>
  <si>
    <t>5条道路，其中1-2号路路面宽度4.5米，路基宽度5.5米，新建20cm厚混凝土路面；3-5号路路面宽度3.0米，路基宽度4.0米，新建18cm厚混凝土路面。建设总长度2841.5米。</t>
  </si>
  <si>
    <t>磙子营乡白庙村至东岗阜村通村道路</t>
  </si>
  <si>
    <t>白庙村</t>
  </si>
  <si>
    <t>新建混凝土路面1125米；宽4.5米，采用18厘米厚C25商砼。</t>
  </si>
  <si>
    <t>瓦屋镇刘相公庄村刘一组道路建设项目</t>
  </si>
  <si>
    <t>刘相公村</t>
  </si>
  <si>
    <t>1、修复沥青混凝土道路2条，采用5cm厚沥青混凝土，其中1120米，原道路宽3.5m,加宽1m,铺设5cm厚沥青混凝土，其中100米，原路面宽4m,直接铺设5cm厚沥青混凝土，其中148米，原路面宽3.5m,直接铺设5cm厚沥青混凝土，过路涵一处。2、BK道路长60m,其中25米原有道路宽3.5m,加宽1m,铺设5cm厚沥青混凝土，35米原路面宽3.5m,直接铺设5cm厚沥青混凝土.3、新建道路挡墙长87m,高1.2m。4、新建护坡一处，长86m,高3m。</t>
  </si>
  <si>
    <t>瓦屋镇石门村护庄堰建设项目</t>
  </si>
  <si>
    <t>石门村</t>
  </si>
  <si>
    <t>新建护堰四处，2m高护堰长310m,2.5m高护堰长39m,3.0m高护堰长35m</t>
  </si>
  <si>
    <t>瓦屋镇马老庄村道路及排水工程</t>
  </si>
  <si>
    <t>马老庄村</t>
  </si>
  <si>
    <t>1、2米宽道路33.5米。3米宽道路252米。4米宽道路243米。4.5米宽道路30米。3.5米宽道路445米。路口加宽164m2厚18cm、其中2米宽道路共计35.5米，3米宽道路共计252米，3.5米宽道路共计445米、4.0米宽道路243米、4.5米宽道路30米。2、混凝土路面拆除共计130平方米。3、砖砌排水沟长225米。4.波纹管排水管84米，排水检查井2个，砖砌检查井一座。5.新建53立方沉淀池一座，新建28立方沉淀池一座。6、新建护坡长25m,均高3m。</t>
  </si>
  <si>
    <t>鲁山县2023年第一批统筹整合使用财政涉农资金项目统计表</t>
  </si>
  <si>
    <t>县农业农村局</t>
  </si>
  <si>
    <t xml:space="preserve">鲁山县农田建设补助项目（2.3万亩） </t>
  </si>
  <si>
    <t>磙子营乡、张良镇、马楼乡等3个乡镇、石岭村等19个村。</t>
  </si>
  <si>
    <t>2.3万亩高标准农田建设项目，土壤改良工程、排水与灌溉工程、水工建筑物工程、田间道路工程、低压输电线工程、林网工程等。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</si>
</sst>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&quot;年&quot;m&quot;月&quot;d&quot;日&quot;;@"/>
    <numFmt numFmtId="178" formatCode="0.00;[Red]0.00"/>
  </numFmts>
  <fonts count="42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20"/>
      <name val="黑体"/>
      <charset val="134"/>
    </font>
    <font>
      <sz val="20"/>
      <name val="仿宋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sz val="11"/>
      <color theme="1"/>
      <name val="Tahoma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Tahoma"/>
      <charset val="134"/>
    </font>
    <font>
      <sz val="14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36" fillId="0" borderId="0">
      <alignment vertical="center"/>
    </xf>
    <xf numFmtId="0" fontId="38" fillId="0" borderId="0"/>
    <xf numFmtId="0" fontId="39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/>
    <xf numFmtId="0" fontId="4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4 2 2" xfId="50"/>
    <cellStyle name="常规 12 2 3" xfId="51"/>
    <cellStyle name="常规 12 2 2" xfId="52"/>
    <cellStyle name="常规 5 2" xfId="53"/>
    <cellStyle name="常规 12" xfId="54"/>
    <cellStyle name="常规 8 2" xfId="55"/>
    <cellStyle name="常规 11 2 2 3" xfId="56"/>
    <cellStyle name="常规 2 3" xfId="57"/>
    <cellStyle name="常规 10" xfId="58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26092;&#25253;6.11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脱贫攻坚项目库建设情况表"/>
      <sheetName val="2-扶贫项目实施情况表"/>
      <sheetName val="拆分项目统计表"/>
      <sheetName val="项目分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tabSelected="1" view="pageBreakPreview" zoomScale="80" zoomScaleNormal="100" workbookViewId="0">
      <pane ySplit="6" topLeftCell="A7" activePane="bottomLeft" state="frozen"/>
      <selection/>
      <selection pane="bottomLeft" activeCell="M8" sqref="M8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2.6333333333333" style="3" customWidth="1"/>
    <col min="6" max="6" width="12.5" style="3" customWidth="1"/>
    <col min="7" max="7" width="40.4333333333333" style="3" customWidth="1"/>
    <col min="8" max="8" width="15.6666666666667" style="3" customWidth="1"/>
    <col min="9" max="10" width="13.8833333333333" style="3" customWidth="1"/>
    <col min="11" max="11" width="32.8" style="3" customWidth="1"/>
    <col min="12" max="12" width="25.9333333333333" style="3" customWidth="1"/>
    <col min="13" max="13" width="12.1166666666667" style="3" customWidth="1"/>
    <col min="14" max="14" width="33.125" style="3" customWidth="1"/>
    <col min="15" max="15" width="12.85" style="3" customWidth="1"/>
    <col min="16" max="16" width="7.65" style="3" customWidth="1"/>
    <col min="17" max="17" width="32.5" style="3" customWidth="1"/>
    <col min="18" max="18" width="11.5" style="3"/>
    <col min="19" max="19" width="9.375" style="3"/>
    <col min="20" max="16384" width="9" style="3"/>
  </cols>
  <sheetData>
    <row r="1" ht="23" customHeight="1" spans="1:2">
      <c r="A1" s="4" t="s">
        <v>0</v>
      </c>
      <c r="B1" s="4"/>
    </row>
    <row r="2" ht="95" customHeight="1" spans="1:2">
      <c r="A2" s="4"/>
      <c r="B2" s="4"/>
    </row>
    <row r="3" ht="42" customHeight="1" spans="1:1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41" customHeight="1" spans="1:14">
      <c r="A4" s="6"/>
      <c r="B4" s="6"/>
      <c r="C4" s="6"/>
      <c r="D4" s="6"/>
      <c r="E4" s="6"/>
      <c r="F4" s="6"/>
      <c r="G4" s="6"/>
      <c r="H4" s="6"/>
      <c r="I4" s="6"/>
      <c r="J4" s="6"/>
      <c r="K4" s="28"/>
      <c r="L4" s="7" t="s">
        <v>2</v>
      </c>
      <c r="M4" s="7"/>
      <c r="N4" s="7"/>
    </row>
    <row r="5" ht="30" customHeight="1" spans="1:15">
      <c r="A5" s="13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3" t="s">
        <v>11</v>
      </c>
      <c r="J5" s="13"/>
      <c r="K5" s="29" t="s">
        <v>12</v>
      </c>
      <c r="L5" s="13" t="s">
        <v>13</v>
      </c>
      <c r="M5" s="13" t="s">
        <v>14</v>
      </c>
      <c r="N5" s="13" t="s">
        <v>15</v>
      </c>
      <c r="O5" s="16" t="s">
        <v>16</v>
      </c>
    </row>
    <row r="6" ht="30" customHeight="1" spans="1:15">
      <c r="A6" s="13"/>
      <c r="B6" s="13"/>
      <c r="C6" s="13"/>
      <c r="D6" s="13"/>
      <c r="E6" s="13"/>
      <c r="F6" s="13"/>
      <c r="G6" s="13"/>
      <c r="H6" s="13"/>
      <c r="I6" s="13" t="s">
        <v>17</v>
      </c>
      <c r="J6" s="13" t="s">
        <v>18</v>
      </c>
      <c r="K6" s="29"/>
      <c r="L6" s="13"/>
      <c r="M6" s="13"/>
      <c r="N6" s="13"/>
      <c r="O6" s="16"/>
    </row>
    <row r="7" s="12" customFormat="1" ht="157" customHeight="1" spans="1:15">
      <c r="A7" s="14">
        <v>1</v>
      </c>
      <c r="B7" s="14" t="s">
        <v>19</v>
      </c>
      <c r="C7" s="14" t="s">
        <v>20</v>
      </c>
      <c r="D7" s="14" t="s">
        <v>21</v>
      </c>
      <c r="E7" s="14" t="s">
        <v>22</v>
      </c>
      <c r="F7" s="14">
        <v>44.3</v>
      </c>
      <c r="G7" s="14" t="s">
        <v>23</v>
      </c>
      <c r="H7" s="27">
        <v>45656</v>
      </c>
      <c r="I7" s="14"/>
      <c r="J7" s="14" t="s">
        <v>24</v>
      </c>
      <c r="K7" s="14" t="s">
        <v>25</v>
      </c>
      <c r="L7" s="14" t="s">
        <v>26</v>
      </c>
      <c r="M7" s="14" t="s">
        <v>19</v>
      </c>
      <c r="N7" s="14" t="s">
        <v>27</v>
      </c>
      <c r="O7" s="14"/>
    </row>
    <row r="8" ht="106" customHeight="1" spans="1:15">
      <c r="A8" s="14" t="s">
        <v>28</v>
      </c>
      <c r="B8" s="14"/>
      <c r="C8" s="14"/>
      <c r="D8" s="14"/>
      <c r="E8" s="14"/>
      <c r="F8" s="14">
        <f>SUM(F6:F7)</f>
        <v>44.3</v>
      </c>
      <c r="G8" s="14"/>
      <c r="H8" s="14"/>
      <c r="I8" s="14"/>
      <c r="J8" s="14"/>
      <c r="K8" s="14"/>
      <c r="L8" s="14"/>
      <c r="M8" s="14"/>
      <c r="N8" s="14"/>
      <c r="O8" s="14"/>
    </row>
    <row r="9" ht="32" customHeight="1"/>
    <row r="10" ht="32" customHeight="1"/>
    <row r="12" spans="6:6">
      <c r="F12" s="10"/>
    </row>
  </sheetData>
  <autoFilter xmlns:etc="http://www.wps.cn/officeDocument/2017/etCustomData" ref="A6:P8" etc:filterBottomFollowUsedRange="0">
    <extLst/>
  </autoFilter>
  <mergeCells count="17">
    <mergeCell ref="A1:B1"/>
    <mergeCell ref="A3:O3"/>
    <mergeCell ref="L4:N4"/>
    <mergeCell ref="I5:J5"/>
    <mergeCell ref="A5:A6"/>
    <mergeCell ref="B5:B6"/>
    <mergeCell ref="C5:C6"/>
    <mergeCell ref="D5:D6"/>
    <mergeCell ref="E5:E6"/>
    <mergeCell ref="F5:F6"/>
    <mergeCell ref="G5:G6"/>
    <mergeCell ref="H5:H6"/>
    <mergeCell ref="K5:K6"/>
    <mergeCell ref="L5:L6"/>
    <mergeCell ref="M5:M6"/>
    <mergeCell ref="N5:N6"/>
    <mergeCell ref="O5:O6"/>
  </mergeCells>
  <conditionalFormatting sqref="K5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48" fitToHeight="0" orientation="landscape" horizontalDpi="600"/>
  <headerFooter>
    <oddFooter>&amp;C第 &amp;P 页，共 &amp;N 页</oddFooter>
  </headerFooter>
  <rowBreaks count="4" manualBreakCount="4">
    <brk id="8" max="16383" man="1"/>
    <brk id="8" max="16383" man="1"/>
    <brk id="8" max="16383" man="1"/>
    <brk id="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M6" sqref="M6"/>
    </sheetView>
  </sheetViews>
  <sheetFormatPr defaultColWidth="9" defaultRowHeight="14.25"/>
  <cols>
    <col min="1" max="1" width="8.375" style="17" customWidth="1"/>
    <col min="2" max="3" width="22.375" style="17" customWidth="1"/>
    <col min="4" max="6" width="15.75" style="17" customWidth="1"/>
    <col min="7" max="10" width="11.25" style="17" customWidth="1"/>
    <col min="11" max="12" width="6.625" style="17" customWidth="1"/>
    <col min="13" max="13" width="57.875" style="17" customWidth="1"/>
    <col min="14" max="16" width="4.875" style="17" customWidth="1"/>
    <col min="17" max="16384" width="9" style="17"/>
  </cols>
  <sheetData>
    <row r="1" s="17" customFormat="1" ht="33" customHeight="1" spans="1:10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</row>
    <row r="2" s="17" customFormat="1" spans="7:10">
      <c r="G2" s="19" t="s">
        <v>2</v>
      </c>
      <c r="H2" s="19"/>
      <c r="I2" s="19"/>
      <c r="J2" s="19"/>
    </row>
    <row r="3" s="17" customFormat="1" ht="24.95" customHeight="1" spans="1:10">
      <c r="A3" s="20" t="s">
        <v>3</v>
      </c>
      <c r="B3" s="20" t="s">
        <v>30</v>
      </c>
      <c r="C3" s="20"/>
      <c r="D3" s="20" t="s">
        <v>31</v>
      </c>
      <c r="E3" s="20" t="s">
        <v>32</v>
      </c>
      <c r="F3" s="20" t="s">
        <v>33</v>
      </c>
      <c r="G3" s="20" t="s">
        <v>16</v>
      </c>
      <c r="H3" s="21"/>
      <c r="I3" s="21"/>
      <c r="J3" s="21"/>
    </row>
    <row r="4" s="17" customFormat="1" ht="24.95" customHeight="1" spans="1:10">
      <c r="A4" s="22" t="s">
        <v>28</v>
      </c>
      <c r="B4" s="23"/>
      <c r="C4" s="23"/>
      <c r="D4" s="20">
        <f>SUM(D5:D27)</f>
        <v>296.6031</v>
      </c>
      <c r="E4" s="20">
        <f>SUM(E5:E27)</f>
        <v>197.7349</v>
      </c>
      <c r="F4" s="20">
        <f>SUM(F5:F27)</f>
        <v>268.2449</v>
      </c>
      <c r="G4" s="20"/>
      <c r="H4" s="21"/>
      <c r="I4" s="21"/>
      <c r="J4" s="21"/>
    </row>
    <row r="5" s="17" customFormat="1" ht="24.95" customHeight="1" spans="1:13">
      <c r="A5" s="24">
        <v>1</v>
      </c>
      <c r="B5" s="24" t="s">
        <v>34</v>
      </c>
      <c r="C5" s="24">
        <f>D5+E5+F5</f>
        <v>27.7341</v>
      </c>
      <c r="D5" s="24">
        <v>10.4003</v>
      </c>
      <c r="E5" s="24">
        <v>6.9335</v>
      </c>
      <c r="F5" s="24">
        <v>10.4003</v>
      </c>
      <c r="G5" s="25"/>
      <c r="H5" s="17" t="s">
        <v>31</v>
      </c>
      <c r="I5" s="17" t="s">
        <v>32</v>
      </c>
      <c r="J5" s="17" t="s">
        <v>33</v>
      </c>
      <c r="K5" s="19" t="s">
        <v>35</v>
      </c>
      <c r="L5" s="19" t="s">
        <v>36</v>
      </c>
      <c r="M5" s="17" t="str">
        <f>H5&amp;D5&amp;K5&amp;I5&amp;E5&amp;K5&amp;J5&amp;F5&amp;L5</f>
        <v>设计费10.4003万元、管理费6.9335万元、监理费10.4003万元</v>
      </c>
    </row>
    <row r="6" s="17" customFormat="1" ht="24.95" customHeight="1" spans="1:13">
      <c r="A6" s="24">
        <v>2</v>
      </c>
      <c r="B6" s="24" t="s">
        <v>37</v>
      </c>
      <c r="C6" s="24">
        <f t="shared" ref="C6:C27" si="0">D6+E6+F6</f>
        <v>36.7832</v>
      </c>
      <c r="D6" s="24">
        <v>13.7937</v>
      </c>
      <c r="E6" s="24">
        <v>9.1958</v>
      </c>
      <c r="F6" s="24">
        <v>13.7937</v>
      </c>
      <c r="G6" s="25"/>
      <c r="H6" s="17" t="s">
        <v>31</v>
      </c>
      <c r="I6" s="17" t="s">
        <v>32</v>
      </c>
      <c r="J6" s="17" t="s">
        <v>33</v>
      </c>
      <c r="K6" s="19" t="s">
        <v>35</v>
      </c>
      <c r="L6" s="19" t="s">
        <v>36</v>
      </c>
      <c r="M6" s="17" t="str">
        <f t="shared" ref="M6:M27" si="1">H6&amp;D6&amp;K6&amp;I6&amp;E6&amp;K6&amp;J6&amp;F6&amp;L6</f>
        <v>设计费13.7937万元、管理费9.1958万元、监理费13.7937万元</v>
      </c>
    </row>
    <row r="7" s="17" customFormat="1" ht="24.95" customHeight="1" spans="1:13">
      <c r="A7" s="24">
        <v>3</v>
      </c>
      <c r="B7" s="24" t="s">
        <v>38</v>
      </c>
      <c r="C7" s="24">
        <f t="shared" si="0"/>
        <v>77.424</v>
      </c>
      <c r="D7" s="24">
        <v>29.034</v>
      </c>
      <c r="E7" s="24">
        <v>19.356</v>
      </c>
      <c r="F7" s="24">
        <v>29.034</v>
      </c>
      <c r="G7" s="24"/>
      <c r="H7" s="17" t="s">
        <v>31</v>
      </c>
      <c r="I7" s="17" t="s">
        <v>32</v>
      </c>
      <c r="J7" s="17" t="s">
        <v>33</v>
      </c>
      <c r="K7" s="19" t="s">
        <v>35</v>
      </c>
      <c r="L7" s="19" t="s">
        <v>36</v>
      </c>
      <c r="M7" s="17" t="str">
        <f t="shared" si="1"/>
        <v>设计费29.034万元、管理费19.356万元、监理费29.034万元</v>
      </c>
    </row>
    <row r="8" s="17" customFormat="1" ht="24.95" customHeight="1" spans="1:13">
      <c r="A8" s="24">
        <v>4</v>
      </c>
      <c r="B8" s="24" t="s">
        <v>39</v>
      </c>
      <c r="C8" s="24">
        <f t="shared" si="0"/>
        <v>49.1174</v>
      </c>
      <c r="D8" s="24">
        <v>20.6239</v>
      </c>
      <c r="E8" s="24">
        <v>13.7492</v>
      </c>
      <c r="F8" s="24">
        <v>14.7443</v>
      </c>
      <c r="G8" s="24"/>
      <c r="H8" s="17" t="s">
        <v>31</v>
      </c>
      <c r="I8" s="17" t="s">
        <v>32</v>
      </c>
      <c r="J8" s="17" t="s">
        <v>33</v>
      </c>
      <c r="K8" s="19" t="s">
        <v>35</v>
      </c>
      <c r="L8" s="19" t="s">
        <v>36</v>
      </c>
      <c r="M8" s="17" t="str">
        <f t="shared" si="1"/>
        <v>设计费20.6239万元、管理费13.7492万元、监理费14.7443万元</v>
      </c>
    </row>
    <row r="9" s="17" customFormat="1" ht="24.95" customHeight="1" spans="1:13">
      <c r="A9" s="24">
        <v>5</v>
      </c>
      <c r="B9" s="24" t="s">
        <v>40</v>
      </c>
      <c r="C9" s="24">
        <f t="shared" si="0"/>
        <v>23.5188</v>
      </c>
      <c r="D9" s="24">
        <v>9.7758</v>
      </c>
      <c r="E9" s="24">
        <v>6.5172</v>
      </c>
      <c r="F9" s="24">
        <v>7.2258</v>
      </c>
      <c r="G9" s="25"/>
      <c r="H9" s="17" t="s">
        <v>31</v>
      </c>
      <c r="I9" s="17" t="s">
        <v>32</v>
      </c>
      <c r="J9" s="17" t="s">
        <v>33</v>
      </c>
      <c r="K9" s="19" t="s">
        <v>35</v>
      </c>
      <c r="L9" s="19" t="s">
        <v>36</v>
      </c>
      <c r="M9" s="17" t="str">
        <f t="shared" si="1"/>
        <v>设计费9.7758万元、管理费6.5172万元、监理费7.2258万元</v>
      </c>
    </row>
    <row r="10" s="17" customFormat="1" ht="24.95" customHeight="1" spans="1:13">
      <c r="A10" s="24">
        <v>6</v>
      </c>
      <c r="B10" s="24" t="s">
        <v>41</v>
      </c>
      <c r="C10" s="24">
        <f t="shared" si="0"/>
        <v>11.5954</v>
      </c>
      <c r="D10" s="24">
        <v>4.3483</v>
      </c>
      <c r="E10" s="24">
        <v>2.8988</v>
      </c>
      <c r="F10" s="24">
        <v>4.3483</v>
      </c>
      <c r="G10" s="24"/>
      <c r="H10" s="17" t="s">
        <v>31</v>
      </c>
      <c r="I10" s="17" t="s">
        <v>32</v>
      </c>
      <c r="J10" s="17" t="s">
        <v>33</v>
      </c>
      <c r="K10" s="19" t="s">
        <v>35</v>
      </c>
      <c r="L10" s="19" t="s">
        <v>36</v>
      </c>
      <c r="M10" s="17" t="str">
        <f t="shared" si="1"/>
        <v>设计费4.3483万元、管理费2.8988万元、监理费4.3483万元</v>
      </c>
    </row>
    <row r="11" s="17" customFormat="1" ht="24.95" customHeight="1" spans="1:13">
      <c r="A11" s="24">
        <v>7</v>
      </c>
      <c r="B11" s="24" t="s">
        <v>42</v>
      </c>
      <c r="C11" s="24">
        <f t="shared" si="0"/>
        <v>47.3603</v>
      </c>
      <c r="D11" s="24">
        <v>17.7601</v>
      </c>
      <c r="E11" s="24">
        <v>11.8401</v>
      </c>
      <c r="F11" s="24">
        <v>17.7601</v>
      </c>
      <c r="G11" s="24"/>
      <c r="H11" s="17" t="s">
        <v>31</v>
      </c>
      <c r="I11" s="17" t="s">
        <v>32</v>
      </c>
      <c r="J11" s="17" t="s">
        <v>33</v>
      </c>
      <c r="K11" s="19" t="s">
        <v>35</v>
      </c>
      <c r="L11" s="19" t="s">
        <v>36</v>
      </c>
      <c r="M11" s="17" t="str">
        <f t="shared" si="1"/>
        <v>设计费17.7601万元、管理费11.8401万元、监理费17.7601万元</v>
      </c>
    </row>
    <row r="12" s="17" customFormat="1" ht="24.95" customHeight="1" spans="1:13">
      <c r="A12" s="24">
        <v>8</v>
      </c>
      <c r="B12" s="24" t="s">
        <v>43</v>
      </c>
      <c r="C12" s="24">
        <f t="shared" si="0"/>
        <v>3.5488</v>
      </c>
      <c r="D12" s="24">
        <v>1.3308</v>
      </c>
      <c r="E12" s="24">
        <v>0.8872</v>
      </c>
      <c r="F12" s="24">
        <v>1.3308</v>
      </c>
      <c r="G12" s="25"/>
      <c r="H12" s="17" t="s">
        <v>31</v>
      </c>
      <c r="I12" s="17" t="s">
        <v>32</v>
      </c>
      <c r="J12" s="17" t="s">
        <v>33</v>
      </c>
      <c r="K12" s="19" t="s">
        <v>35</v>
      </c>
      <c r="L12" s="19" t="s">
        <v>36</v>
      </c>
      <c r="M12" s="17" t="str">
        <f t="shared" si="1"/>
        <v>设计费1.3308万元、管理费0.8872万元、监理费1.3308万元</v>
      </c>
    </row>
    <row r="13" s="17" customFormat="1" ht="24.95" customHeight="1" spans="1:13">
      <c r="A13" s="24">
        <v>9</v>
      </c>
      <c r="B13" s="24" t="s">
        <v>44</v>
      </c>
      <c r="C13" s="24">
        <f t="shared" si="0"/>
        <v>18.99575</v>
      </c>
      <c r="D13" s="24">
        <v>7.1234</v>
      </c>
      <c r="E13" s="24">
        <v>4.7489</v>
      </c>
      <c r="F13" s="24">
        <v>7.12345</v>
      </c>
      <c r="G13" s="25"/>
      <c r="H13" s="17" t="s">
        <v>31</v>
      </c>
      <c r="I13" s="17" t="s">
        <v>32</v>
      </c>
      <c r="J13" s="17" t="s">
        <v>33</v>
      </c>
      <c r="K13" s="19" t="s">
        <v>35</v>
      </c>
      <c r="L13" s="19" t="s">
        <v>36</v>
      </c>
      <c r="M13" s="17" t="str">
        <f t="shared" si="1"/>
        <v>设计费7.1234万元、管理费4.7489万元、监理费7.12345万元</v>
      </c>
    </row>
    <row r="14" s="17" customFormat="1" ht="24.95" customHeight="1" spans="1:13">
      <c r="A14" s="24">
        <v>10</v>
      </c>
      <c r="B14" s="24" t="s">
        <v>45</v>
      </c>
      <c r="C14" s="24">
        <f t="shared" si="0"/>
        <v>13.1274</v>
      </c>
      <c r="D14" s="24">
        <v>4.9228</v>
      </c>
      <c r="E14" s="24">
        <v>3.2818</v>
      </c>
      <c r="F14" s="24">
        <v>4.9228</v>
      </c>
      <c r="G14" s="25"/>
      <c r="H14" s="17" t="s">
        <v>31</v>
      </c>
      <c r="I14" s="17" t="s">
        <v>32</v>
      </c>
      <c r="J14" s="17" t="s">
        <v>33</v>
      </c>
      <c r="K14" s="19" t="s">
        <v>35</v>
      </c>
      <c r="L14" s="19" t="s">
        <v>36</v>
      </c>
      <c r="M14" s="17" t="str">
        <f t="shared" si="1"/>
        <v>设计费4.9228万元、管理费3.2818万元、监理费4.9228万元</v>
      </c>
    </row>
    <row r="15" s="17" customFormat="1" ht="24.95" customHeight="1" spans="1:13">
      <c r="A15" s="24">
        <v>11</v>
      </c>
      <c r="B15" s="24" t="s">
        <v>46</v>
      </c>
      <c r="C15" s="24">
        <f t="shared" si="0"/>
        <v>6.1184</v>
      </c>
      <c r="D15" s="24">
        <v>2.2944</v>
      </c>
      <c r="E15" s="24">
        <v>1.5296</v>
      </c>
      <c r="F15" s="24">
        <v>2.2944</v>
      </c>
      <c r="G15" s="24"/>
      <c r="H15" s="17" t="s">
        <v>31</v>
      </c>
      <c r="I15" s="17" t="s">
        <v>32</v>
      </c>
      <c r="J15" s="17" t="s">
        <v>33</v>
      </c>
      <c r="K15" s="19" t="s">
        <v>35</v>
      </c>
      <c r="L15" s="19" t="s">
        <v>36</v>
      </c>
      <c r="M15" s="17" t="str">
        <f t="shared" si="1"/>
        <v>设计费2.2944万元、管理费1.5296万元、监理费2.2944万元</v>
      </c>
    </row>
    <row r="16" s="17" customFormat="1" ht="24.95" customHeight="1" spans="1:13">
      <c r="A16" s="24">
        <v>12</v>
      </c>
      <c r="B16" s="24" t="s">
        <v>47</v>
      </c>
      <c r="C16" s="24">
        <f t="shared" si="0"/>
        <v>48.4672</v>
      </c>
      <c r="D16" s="24">
        <v>19.7502</v>
      </c>
      <c r="E16" s="24">
        <v>13.1668</v>
      </c>
      <c r="F16" s="24">
        <v>15.5502</v>
      </c>
      <c r="G16" s="25"/>
      <c r="H16" s="17" t="s">
        <v>31</v>
      </c>
      <c r="I16" s="17" t="s">
        <v>32</v>
      </c>
      <c r="J16" s="17" t="s">
        <v>33</v>
      </c>
      <c r="K16" s="19" t="s">
        <v>35</v>
      </c>
      <c r="L16" s="19" t="s">
        <v>36</v>
      </c>
      <c r="M16" s="17" t="str">
        <f t="shared" si="1"/>
        <v>设计费19.7502万元、管理费13.1668万元、监理费15.5502万元</v>
      </c>
    </row>
    <row r="17" s="17" customFormat="1" ht="24.95" customHeight="1" spans="1:13">
      <c r="A17" s="24">
        <v>13</v>
      </c>
      <c r="B17" s="24" t="s">
        <v>48</v>
      </c>
      <c r="C17" s="24">
        <f t="shared" si="0"/>
        <v>12.276</v>
      </c>
      <c r="D17" s="24">
        <v>4.6035</v>
      </c>
      <c r="E17" s="24">
        <v>3.069</v>
      </c>
      <c r="F17" s="24">
        <v>4.6035</v>
      </c>
      <c r="G17" s="24"/>
      <c r="H17" s="17" t="s">
        <v>31</v>
      </c>
      <c r="I17" s="17" t="s">
        <v>32</v>
      </c>
      <c r="J17" s="17" t="s">
        <v>33</v>
      </c>
      <c r="K17" s="19" t="s">
        <v>35</v>
      </c>
      <c r="L17" s="19" t="s">
        <v>36</v>
      </c>
      <c r="M17" s="17" t="str">
        <f t="shared" si="1"/>
        <v>设计费4.6035万元、管理费3.069万元、监理费4.6035万元</v>
      </c>
    </row>
    <row r="18" s="17" customFormat="1" ht="24.95" customHeight="1" spans="1:13">
      <c r="A18" s="24">
        <v>14</v>
      </c>
      <c r="B18" s="24" t="s">
        <v>49</v>
      </c>
      <c r="C18" s="24">
        <f t="shared" si="0"/>
        <v>26.6653</v>
      </c>
      <c r="D18" s="24">
        <v>9.9995</v>
      </c>
      <c r="E18" s="24">
        <v>6.6663</v>
      </c>
      <c r="F18" s="24">
        <v>9.9995</v>
      </c>
      <c r="G18" s="24"/>
      <c r="H18" s="17" t="s">
        <v>31</v>
      </c>
      <c r="I18" s="17" t="s">
        <v>32</v>
      </c>
      <c r="J18" s="17" t="s">
        <v>33</v>
      </c>
      <c r="K18" s="19" t="s">
        <v>35</v>
      </c>
      <c r="L18" s="19" t="s">
        <v>36</v>
      </c>
      <c r="M18" s="17" t="str">
        <f t="shared" si="1"/>
        <v>设计费9.9995万元、管理费6.6663万元、监理费9.9995万元</v>
      </c>
    </row>
    <row r="19" s="17" customFormat="1" ht="24.95" customHeight="1" spans="1:13">
      <c r="A19" s="24">
        <v>15</v>
      </c>
      <c r="B19" s="24" t="s">
        <v>50</v>
      </c>
      <c r="C19" s="24">
        <f t="shared" si="0"/>
        <v>41.4317</v>
      </c>
      <c r="D19" s="26">
        <v>17.423</v>
      </c>
      <c r="E19" s="24">
        <v>11.6153</v>
      </c>
      <c r="F19" s="24">
        <v>12.3934</v>
      </c>
      <c r="G19" s="24"/>
      <c r="H19" s="17" t="s">
        <v>31</v>
      </c>
      <c r="I19" s="17" t="s">
        <v>32</v>
      </c>
      <c r="J19" s="17" t="s">
        <v>33</v>
      </c>
      <c r="K19" s="19" t="s">
        <v>35</v>
      </c>
      <c r="L19" s="19" t="s">
        <v>36</v>
      </c>
      <c r="M19" s="17" t="str">
        <f t="shared" si="1"/>
        <v>设计费17.423万元、管理费11.6153万元、监理费12.3934万元</v>
      </c>
    </row>
    <row r="20" s="17" customFormat="1" ht="24.95" customHeight="1" spans="1:13">
      <c r="A20" s="24">
        <v>16</v>
      </c>
      <c r="B20" s="24" t="s">
        <v>51</v>
      </c>
      <c r="C20" s="24">
        <f t="shared" si="0"/>
        <v>18.8357</v>
      </c>
      <c r="D20" s="24">
        <v>8.4993</v>
      </c>
      <c r="E20" s="24">
        <v>5.6662</v>
      </c>
      <c r="F20" s="24">
        <v>4.6702</v>
      </c>
      <c r="G20" s="24"/>
      <c r="H20" s="17" t="s">
        <v>31</v>
      </c>
      <c r="I20" s="17" t="s">
        <v>32</v>
      </c>
      <c r="J20" s="17" t="s">
        <v>33</v>
      </c>
      <c r="K20" s="19" t="s">
        <v>35</v>
      </c>
      <c r="L20" s="19" t="s">
        <v>36</v>
      </c>
      <c r="M20" s="17" t="str">
        <f t="shared" si="1"/>
        <v>设计费8.4993万元、管理费5.6662万元、监理费4.6702万元</v>
      </c>
    </row>
    <row r="21" s="17" customFormat="1" ht="24.95" customHeight="1" spans="1:13">
      <c r="A21" s="24">
        <v>17</v>
      </c>
      <c r="B21" s="24" t="s">
        <v>52</v>
      </c>
      <c r="C21" s="24">
        <f t="shared" si="0"/>
        <v>3.87015</v>
      </c>
      <c r="D21" s="24">
        <v>1.4513</v>
      </c>
      <c r="E21" s="24">
        <v>0.9675</v>
      </c>
      <c r="F21" s="24">
        <v>1.45135</v>
      </c>
      <c r="G21" s="25"/>
      <c r="H21" s="17" t="s">
        <v>31</v>
      </c>
      <c r="I21" s="17" t="s">
        <v>32</v>
      </c>
      <c r="J21" s="17" t="s">
        <v>33</v>
      </c>
      <c r="K21" s="19" t="s">
        <v>35</v>
      </c>
      <c r="L21" s="19" t="s">
        <v>36</v>
      </c>
      <c r="M21" s="17" t="str">
        <f t="shared" si="1"/>
        <v>设计费1.4513万元、管理费0.9675万元、监理费1.45135万元</v>
      </c>
    </row>
    <row r="22" s="17" customFormat="1" ht="24.95" customHeight="1" spans="1:13">
      <c r="A22" s="24">
        <v>18</v>
      </c>
      <c r="B22" s="24" t="s">
        <v>53</v>
      </c>
      <c r="C22" s="24">
        <f t="shared" si="0"/>
        <v>54.8608</v>
      </c>
      <c r="D22" s="24">
        <v>20.5728</v>
      </c>
      <c r="E22" s="24">
        <v>13.7152</v>
      </c>
      <c r="F22" s="24">
        <v>20.5728</v>
      </c>
      <c r="G22" s="24"/>
      <c r="H22" s="17" t="s">
        <v>31</v>
      </c>
      <c r="I22" s="17" t="s">
        <v>32</v>
      </c>
      <c r="J22" s="17" t="s">
        <v>33</v>
      </c>
      <c r="K22" s="19" t="s">
        <v>35</v>
      </c>
      <c r="L22" s="19" t="s">
        <v>36</v>
      </c>
      <c r="M22" s="17" t="str">
        <f t="shared" si="1"/>
        <v>设计费20.5728万元、管理费13.7152万元、监理费20.5728万元</v>
      </c>
    </row>
    <row r="23" s="17" customFormat="1" ht="24.95" customHeight="1" spans="1:13">
      <c r="A23" s="24">
        <v>19</v>
      </c>
      <c r="B23" s="24" t="s">
        <v>54</v>
      </c>
      <c r="C23" s="24">
        <f t="shared" si="0"/>
        <v>110.121</v>
      </c>
      <c r="D23" s="24">
        <v>41.2954</v>
      </c>
      <c r="E23" s="24">
        <v>27.5302</v>
      </c>
      <c r="F23" s="24">
        <v>41.2954</v>
      </c>
      <c r="G23" s="25"/>
      <c r="H23" s="17" t="s">
        <v>31</v>
      </c>
      <c r="I23" s="17" t="s">
        <v>32</v>
      </c>
      <c r="J23" s="17" t="s">
        <v>33</v>
      </c>
      <c r="K23" s="19" t="s">
        <v>35</v>
      </c>
      <c r="L23" s="19" t="s">
        <v>36</v>
      </c>
      <c r="M23" s="17" t="str">
        <f t="shared" si="1"/>
        <v>设计费41.2954万元、管理费27.5302万元、监理费41.2954万元</v>
      </c>
    </row>
    <row r="24" s="17" customFormat="1" ht="24.95" customHeight="1" spans="1:13">
      <c r="A24" s="24">
        <v>20</v>
      </c>
      <c r="B24" s="24" t="s">
        <v>55</v>
      </c>
      <c r="C24" s="24">
        <f t="shared" si="0"/>
        <v>18.9505</v>
      </c>
      <c r="D24" s="24">
        <v>9.6827</v>
      </c>
      <c r="E24" s="24">
        <v>6.4551</v>
      </c>
      <c r="F24" s="24">
        <v>2.8127</v>
      </c>
      <c r="G24" s="25"/>
      <c r="H24" s="17" t="s">
        <v>31</v>
      </c>
      <c r="I24" s="17" t="s">
        <v>32</v>
      </c>
      <c r="J24" s="17" t="s">
        <v>33</v>
      </c>
      <c r="K24" s="19" t="s">
        <v>35</v>
      </c>
      <c r="L24" s="19" t="s">
        <v>36</v>
      </c>
      <c r="M24" s="17" t="str">
        <f t="shared" si="1"/>
        <v>设计费9.6827万元、管理费6.4551万元、监理费2.8127万元</v>
      </c>
    </row>
    <row r="25" s="17" customFormat="1" ht="24.95" customHeight="1" spans="1:13">
      <c r="A25" s="24">
        <v>21</v>
      </c>
      <c r="B25" s="24" t="s">
        <v>56</v>
      </c>
      <c r="C25" s="24">
        <f t="shared" si="0"/>
        <v>8.8074</v>
      </c>
      <c r="D25" s="24">
        <v>3.3028</v>
      </c>
      <c r="E25" s="24">
        <v>2.2018</v>
      </c>
      <c r="F25" s="24">
        <v>3.3028</v>
      </c>
      <c r="G25" s="25"/>
      <c r="H25" s="17" t="s">
        <v>31</v>
      </c>
      <c r="I25" s="17" t="s">
        <v>32</v>
      </c>
      <c r="J25" s="17" t="s">
        <v>33</v>
      </c>
      <c r="K25" s="19" t="s">
        <v>35</v>
      </c>
      <c r="L25" s="19" t="s">
        <v>36</v>
      </c>
      <c r="M25" s="17" t="str">
        <f t="shared" si="1"/>
        <v>设计费3.3028万元、管理费2.2018万元、监理费3.3028万元</v>
      </c>
    </row>
    <row r="26" s="17" customFormat="1" ht="24.95" customHeight="1" spans="1:13">
      <c r="A26" s="24">
        <v>22</v>
      </c>
      <c r="B26" s="24" t="s">
        <v>57</v>
      </c>
      <c r="C26" s="24">
        <f t="shared" si="0"/>
        <v>62.4805</v>
      </c>
      <c r="D26" s="24">
        <v>23.4302</v>
      </c>
      <c r="E26" s="24">
        <v>15.6201</v>
      </c>
      <c r="F26" s="24">
        <v>23.4302</v>
      </c>
      <c r="G26" s="25"/>
      <c r="H26" s="17" t="s">
        <v>31</v>
      </c>
      <c r="I26" s="17" t="s">
        <v>32</v>
      </c>
      <c r="J26" s="17" t="s">
        <v>33</v>
      </c>
      <c r="K26" s="19" t="s">
        <v>35</v>
      </c>
      <c r="L26" s="19" t="s">
        <v>36</v>
      </c>
      <c r="M26" s="17" t="str">
        <f t="shared" si="1"/>
        <v>设计费23.4302万元、管理费15.6201万元、监理费23.4302万元</v>
      </c>
    </row>
    <row r="27" s="17" customFormat="1" ht="24.95" customHeight="1" spans="1:13">
      <c r="A27" s="24">
        <v>23</v>
      </c>
      <c r="B27" s="24" t="s">
        <v>58</v>
      </c>
      <c r="C27" s="24">
        <f t="shared" si="0"/>
        <v>40.4931</v>
      </c>
      <c r="D27" s="24">
        <v>15.1849</v>
      </c>
      <c r="E27" s="24">
        <v>10.1233</v>
      </c>
      <c r="F27" s="24">
        <v>15.1849</v>
      </c>
      <c r="G27" s="24"/>
      <c r="H27" s="17" t="s">
        <v>31</v>
      </c>
      <c r="I27" s="17" t="s">
        <v>32</v>
      </c>
      <c r="J27" s="17" t="s">
        <v>33</v>
      </c>
      <c r="K27" s="19" t="s">
        <v>35</v>
      </c>
      <c r="L27" s="19" t="s">
        <v>36</v>
      </c>
      <c r="M27" s="17" t="str">
        <f t="shared" si="1"/>
        <v>设计费15.1849万元、管理费10.1233万元、监理费15.1849万元</v>
      </c>
    </row>
  </sheetData>
  <mergeCells count="2">
    <mergeCell ref="A1:G1"/>
    <mergeCell ref="A4:B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view="pageBreakPreview" zoomScale="70" zoomScaleNormal="100" workbookViewId="0">
      <pane ySplit="5" topLeftCell="A12" activePane="bottomLeft" state="frozen"/>
      <selection/>
      <selection pane="bottomLeft" activeCell="L15" sqref="L15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2.6333333333333" style="3" customWidth="1"/>
    <col min="6" max="6" width="12.5" style="3" customWidth="1"/>
    <col min="7" max="7" width="80.1666666666667" style="3" customWidth="1"/>
    <col min="8" max="8" width="12.1166666666667" style="3" customWidth="1"/>
    <col min="9" max="9" width="12.85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45" customHeight="1" spans="1:9">
      <c r="A2" s="5" t="s">
        <v>59</v>
      </c>
      <c r="B2" s="5"/>
      <c r="C2" s="5"/>
      <c r="D2" s="5"/>
      <c r="E2" s="5"/>
      <c r="F2" s="5"/>
      <c r="G2" s="5"/>
      <c r="H2" s="5"/>
      <c r="I2" s="5"/>
    </row>
    <row r="3" ht="31" customHeight="1" spans="1:8">
      <c r="A3" s="6"/>
      <c r="B3" s="6"/>
      <c r="C3" s="6"/>
      <c r="D3" s="6"/>
      <c r="E3" s="6"/>
      <c r="F3" s="6"/>
      <c r="G3" s="6"/>
      <c r="H3" s="7" t="s">
        <v>2</v>
      </c>
    </row>
    <row r="4" ht="36" customHeight="1" spans="1:9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14</v>
      </c>
      <c r="I4" s="16" t="s">
        <v>16</v>
      </c>
    </row>
    <row r="5" ht="36" customHeight="1" spans="1:9">
      <c r="A5" s="13"/>
      <c r="B5" s="13"/>
      <c r="C5" s="13"/>
      <c r="D5" s="13"/>
      <c r="E5" s="13"/>
      <c r="F5" s="13"/>
      <c r="G5" s="13"/>
      <c r="H5" s="13"/>
      <c r="I5" s="16"/>
    </row>
    <row r="6" s="12" customFormat="1" ht="56" customHeight="1" spans="1:9">
      <c r="A6" s="14">
        <v>1</v>
      </c>
      <c r="B6" s="14" t="s">
        <v>60</v>
      </c>
      <c r="C6" s="14" t="s">
        <v>61</v>
      </c>
      <c r="D6" s="15" t="s">
        <v>21</v>
      </c>
      <c r="E6" s="14" t="s">
        <v>22</v>
      </c>
      <c r="F6" s="14">
        <v>107.53</v>
      </c>
      <c r="G6" s="14" t="s">
        <v>62</v>
      </c>
      <c r="H6" s="14" t="s">
        <v>60</v>
      </c>
      <c r="I6" s="14"/>
    </row>
    <row r="7" s="12" customFormat="1" ht="73" customHeight="1" spans="1:9">
      <c r="A7" s="14">
        <v>2</v>
      </c>
      <c r="B7" s="14" t="s">
        <v>58</v>
      </c>
      <c r="C7" s="14" t="s">
        <v>63</v>
      </c>
      <c r="D7" s="15" t="s">
        <v>64</v>
      </c>
      <c r="E7" s="14" t="s">
        <v>65</v>
      </c>
      <c r="F7" s="14">
        <v>299.3781</v>
      </c>
      <c r="G7" s="14" t="s">
        <v>66</v>
      </c>
      <c r="H7" s="14" t="s">
        <v>60</v>
      </c>
      <c r="I7" s="14"/>
    </row>
    <row r="8" s="12" customFormat="1" ht="64" customHeight="1" spans="1:9">
      <c r="A8" s="14">
        <v>3</v>
      </c>
      <c r="B8" s="14" t="s">
        <v>42</v>
      </c>
      <c r="C8" s="14" t="s">
        <v>67</v>
      </c>
      <c r="D8" s="15" t="s">
        <v>68</v>
      </c>
      <c r="E8" s="14" t="s">
        <v>69</v>
      </c>
      <c r="F8" s="14">
        <v>168.5839</v>
      </c>
      <c r="G8" s="14" t="s">
        <v>70</v>
      </c>
      <c r="H8" s="14" t="s">
        <v>60</v>
      </c>
      <c r="I8" s="14"/>
    </row>
    <row r="9" s="12" customFormat="1" ht="64" customHeight="1" spans="1:9">
      <c r="A9" s="14">
        <v>4</v>
      </c>
      <c r="B9" s="14" t="s">
        <v>47</v>
      </c>
      <c r="C9" s="14" t="s">
        <v>71</v>
      </c>
      <c r="D9" s="15" t="s">
        <v>64</v>
      </c>
      <c r="E9" s="14" t="s">
        <v>72</v>
      </c>
      <c r="F9" s="14">
        <v>278.1235</v>
      </c>
      <c r="G9" s="14" t="s">
        <v>73</v>
      </c>
      <c r="H9" s="14" t="s">
        <v>60</v>
      </c>
      <c r="I9" s="14"/>
    </row>
    <row r="10" s="12" customFormat="1" ht="64" customHeight="1" spans="1:9">
      <c r="A10" s="14">
        <v>5</v>
      </c>
      <c r="B10" s="14" t="s">
        <v>54</v>
      </c>
      <c r="C10" s="14" t="s">
        <v>74</v>
      </c>
      <c r="D10" s="15" t="s">
        <v>68</v>
      </c>
      <c r="E10" s="14" t="s">
        <v>75</v>
      </c>
      <c r="F10" s="14">
        <v>723.2737</v>
      </c>
      <c r="G10" s="14" t="s">
        <v>76</v>
      </c>
      <c r="H10" s="14" t="s">
        <v>77</v>
      </c>
      <c r="I10" s="14"/>
    </row>
    <row r="11" s="12" customFormat="1" ht="64" customHeight="1" spans="1:9">
      <c r="A11" s="14">
        <v>6</v>
      </c>
      <c r="B11" s="14" t="s">
        <v>43</v>
      </c>
      <c r="C11" s="14" t="s">
        <v>78</v>
      </c>
      <c r="D11" s="15" t="s">
        <v>64</v>
      </c>
      <c r="E11" s="14" t="s">
        <v>79</v>
      </c>
      <c r="F11" s="14">
        <v>88.7263</v>
      </c>
      <c r="G11" s="14" t="s">
        <v>80</v>
      </c>
      <c r="H11" s="14" t="s">
        <v>60</v>
      </c>
      <c r="I11" s="14"/>
    </row>
    <row r="12" s="12" customFormat="1" ht="64" customHeight="1" spans="1:9">
      <c r="A12" s="14">
        <v>7</v>
      </c>
      <c r="B12" s="14" t="s">
        <v>44</v>
      </c>
      <c r="C12" s="14" t="s">
        <v>81</v>
      </c>
      <c r="D12" s="15" t="s">
        <v>64</v>
      </c>
      <c r="E12" s="14" t="s">
        <v>82</v>
      </c>
      <c r="F12" s="14">
        <v>34.0357</v>
      </c>
      <c r="G12" s="14" t="s">
        <v>83</v>
      </c>
      <c r="H12" s="14" t="s">
        <v>60</v>
      </c>
      <c r="I12" s="14"/>
    </row>
    <row r="13" s="12" customFormat="1" ht="64" customHeight="1" spans="1:9">
      <c r="A13" s="14">
        <v>8</v>
      </c>
      <c r="B13" s="14" t="s">
        <v>46</v>
      </c>
      <c r="C13" s="14" t="s">
        <v>84</v>
      </c>
      <c r="D13" s="15" t="s">
        <v>64</v>
      </c>
      <c r="E13" s="14" t="s">
        <v>85</v>
      </c>
      <c r="F13" s="14">
        <v>87.9658</v>
      </c>
      <c r="G13" s="14" t="s">
        <v>86</v>
      </c>
      <c r="H13" s="14" t="s">
        <v>60</v>
      </c>
      <c r="I13" s="14"/>
    </row>
    <row r="14" s="12" customFormat="1" ht="64" customHeight="1" spans="1:9">
      <c r="A14" s="14">
        <v>9</v>
      </c>
      <c r="B14" s="14" t="s">
        <v>37</v>
      </c>
      <c r="C14" s="14" t="s">
        <v>87</v>
      </c>
      <c r="D14" s="15" t="s">
        <v>64</v>
      </c>
      <c r="E14" s="14" t="s">
        <v>88</v>
      </c>
      <c r="F14" s="14">
        <v>174.9977</v>
      </c>
      <c r="G14" s="14" t="s">
        <v>89</v>
      </c>
      <c r="H14" s="14" t="s">
        <v>60</v>
      </c>
      <c r="I14" s="14"/>
    </row>
    <row r="15" s="12" customFormat="1" ht="64" customHeight="1" spans="1:9">
      <c r="A15" s="14">
        <v>10</v>
      </c>
      <c r="B15" s="14" t="s">
        <v>40</v>
      </c>
      <c r="C15" s="14" t="s">
        <v>90</v>
      </c>
      <c r="D15" s="15" t="s">
        <v>64</v>
      </c>
      <c r="E15" s="14" t="s">
        <v>91</v>
      </c>
      <c r="F15" s="14">
        <v>66.9549</v>
      </c>
      <c r="G15" s="14" t="s">
        <v>92</v>
      </c>
      <c r="H15" s="14" t="s">
        <v>60</v>
      </c>
      <c r="I15" s="14"/>
    </row>
    <row r="16" s="12" customFormat="1" ht="75" customHeight="1" spans="1:9">
      <c r="A16" s="14">
        <v>11</v>
      </c>
      <c r="B16" s="14" t="s">
        <v>50</v>
      </c>
      <c r="C16" s="14" t="s">
        <v>93</v>
      </c>
      <c r="D16" s="15" t="s">
        <v>64</v>
      </c>
      <c r="E16" s="14" t="s">
        <v>94</v>
      </c>
      <c r="F16" s="14">
        <v>134.3599</v>
      </c>
      <c r="G16" s="14" t="s">
        <v>95</v>
      </c>
      <c r="H16" s="14" t="s">
        <v>60</v>
      </c>
      <c r="I16" s="14"/>
    </row>
    <row r="17" s="12" customFormat="1" ht="70" customHeight="1" spans="1:9">
      <c r="A17" s="14">
        <v>12</v>
      </c>
      <c r="B17" s="14" t="s">
        <v>50</v>
      </c>
      <c r="C17" s="14" t="s">
        <v>96</v>
      </c>
      <c r="D17" s="15" t="s">
        <v>64</v>
      </c>
      <c r="E17" s="14" t="s">
        <v>97</v>
      </c>
      <c r="F17" s="14">
        <v>99.0045</v>
      </c>
      <c r="G17" s="14" t="s">
        <v>98</v>
      </c>
      <c r="H17" s="14" t="s">
        <v>60</v>
      </c>
      <c r="I17" s="14"/>
    </row>
    <row r="18" s="12" customFormat="1" ht="76" customHeight="1" spans="1:9">
      <c r="A18" s="14">
        <v>13</v>
      </c>
      <c r="B18" s="14" t="s">
        <v>50</v>
      </c>
      <c r="C18" s="14" t="s">
        <v>99</v>
      </c>
      <c r="D18" s="15" t="s">
        <v>64</v>
      </c>
      <c r="E18" s="14" t="s">
        <v>100</v>
      </c>
      <c r="F18" s="14">
        <v>80.37</v>
      </c>
      <c r="G18" s="14" t="s">
        <v>101</v>
      </c>
      <c r="H18" s="14" t="s">
        <v>60</v>
      </c>
      <c r="I18" s="14"/>
    </row>
    <row r="19" ht="64" customHeight="1" spans="1:9">
      <c r="A19" s="14" t="s">
        <v>28</v>
      </c>
      <c r="B19" s="14"/>
      <c r="C19" s="14"/>
      <c r="D19" s="14"/>
      <c r="E19" s="14"/>
      <c r="F19" s="14">
        <f>SUM(F5:F18)</f>
        <v>2343.304</v>
      </c>
      <c r="G19" s="14"/>
      <c r="H19" s="14"/>
      <c r="I19" s="14"/>
    </row>
    <row r="20" ht="32" customHeight="1"/>
    <row r="21" ht="32" customHeight="1"/>
    <row r="23" spans="6:6">
      <c r="F23" s="10"/>
    </row>
  </sheetData>
  <autoFilter xmlns:etc="http://www.wps.cn/officeDocument/2017/etCustomData" ref="A5:I24" etc:filterBottomFollowUsedRange="0">
    <sortState ref="A5:I24">
      <sortCondition ref="B5:B29"/>
    </sortState>
    <extLst/>
  </autoFilter>
  <mergeCells count="11">
    <mergeCell ref="A1:B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90277777777778" right="0.590277777777778" top="0.432638888888889" bottom="0.826388888888889" header="0.196527777777778" footer="0.511805555555556"/>
  <pageSetup paperSize="9" scale="72" fitToHeight="0" orientation="landscape" horizontalDpi="600"/>
  <headerFooter>
    <oddFooter>&amp;C第 &amp;P 页，共 &amp;N 页</oddFooter>
  </headerFooter>
  <rowBreaks count="4" manualBreakCount="4">
    <brk id="19" max="16383" man="1"/>
    <brk id="19" max="16383" man="1"/>
    <brk id="19" max="16383" man="1"/>
    <brk id="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view="pageBreakPreview" zoomScale="70" zoomScaleNormal="100" workbookViewId="0">
      <pane ySplit="6" topLeftCell="A6" activePane="bottomLeft" state="frozen"/>
      <selection/>
      <selection pane="bottomLeft" activeCell="D7" sqref="D7"/>
    </sheetView>
  </sheetViews>
  <sheetFormatPr defaultColWidth="9" defaultRowHeight="13.5"/>
  <cols>
    <col min="1" max="1" width="19.8166666666667" style="3" customWidth="1"/>
    <col min="2" max="2" width="37.6083333333333" style="3" customWidth="1"/>
    <col min="3" max="3" width="44.0916666666667" style="3" customWidth="1"/>
    <col min="4" max="4" width="25.5333333333333" style="3" customWidth="1"/>
    <col min="5" max="5" width="30.625" style="3" customWidth="1"/>
    <col min="6" max="6" width="24.2833333333333" style="3" customWidth="1"/>
    <col min="7" max="7" width="54.6166666666667" style="3" customWidth="1"/>
    <col min="8" max="8" width="25.6833333333333" style="3" customWidth="1"/>
    <col min="9" max="9" width="16.6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157" customHeight="1" spans="1:2">
      <c r="A2" s="4"/>
      <c r="B2" s="4"/>
    </row>
    <row r="3" ht="41.1" customHeight="1" spans="1:9">
      <c r="A3" s="5" t="s">
        <v>102</v>
      </c>
      <c r="B3" s="5"/>
      <c r="C3" s="5"/>
      <c r="D3" s="5"/>
      <c r="E3" s="5"/>
      <c r="F3" s="5"/>
      <c r="G3" s="5"/>
      <c r="H3" s="5"/>
      <c r="I3" s="5"/>
    </row>
    <row r="4" ht="20.1" customHeight="1" spans="1:8">
      <c r="A4" s="6"/>
      <c r="B4" s="6"/>
      <c r="C4" s="6"/>
      <c r="D4" s="6"/>
      <c r="E4" s="6"/>
      <c r="F4" s="6"/>
      <c r="G4" s="6"/>
      <c r="H4" s="7" t="s">
        <v>2</v>
      </c>
    </row>
    <row r="5" s="1" customFormat="1" ht="55" customHeight="1" spans="1:9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14</v>
      </c>
      <c r="I5" s="11" t="s">
        <v>16</v>
      </c>
    </row>
    <row r="6" s="1" customFormat="1" ht="55" customHeight="1" spans="1:9">
      <c r="A6" s="8"/>
      <c r="B6" s="8"/>
      <c r="C6" s="8"/>
      <c r="D6" s="8"/>
      <c r="E6" s="8"/>
      <c r="F6" s="8"/>
      <c r="G6" s="8"/>
      <c r="H6" s="8"/>
      <c r="I6" s="11"/>
    </row>
    <row r="7" s="2" customFormat="1" ht="192" customHeight="1" spans="1:9">
      <c r="A7" s="9">
        <v>1</v>
      </c>
      <c r="B7" s="9" t="s">
        <v>103</v>
      </c>
      <c r="C7" s="9" t="s">
        <v>104</v>
      </c>
      <c r="D7" s="9" t="s">
        <v>68</v>
      </c>
      <c r="E7" s="9" t="s">
        <v>105</v>
      </c>
      <c r="F7" s="9">
        <v>3185.2514</v>
      </c>
      <c r="G7" s="9" t="s">
        <v>106</v>
      </c>
      <c r="H7" s="9" t="s">
        <v>103</v>
      </c>
      <c r="I7" s="9"/>
    </row>
    <row r="8" s="1" customFormat="1" ht="120" customHeight="1" spans="1:9">
      <c r="A8" s="9" t="s">
        <v>28</v>
      </c>
      <c r="B8" s="9"/>
      <c r="C8" s="9"/>
      <c r="D8" s="9"/>
      <c r="E8" s="9"/>
      <c r="F8" s="9">
        <f>SUM(F7:F7)</f>
        <v>3185.2514</v>
      </c>
      <c r="G8" s="9"/>
      <c r="H8" s="9"/>
      <c r="I8" s="9"/>
    </row>
    <row r="9" ht="32" customHeight="1"/>
    <row r="10" ht="32" customHeight="1"/>
    <row r="12" spans="6:6">
      <c r="F12" s="10"/>
    </row>
  </sheetData>
  <autoFilter xmlns:etc="http://www.wps.cn/officeDocument/2017/etCustomData" ref="A6:I13" etc:filterBottomFollowUsedRange="0">
    <sortState ref="A6:I13">
      <sortCondition ref="B6:B13"/>
    </sortState>
    <extLst/>
  </autoFilter>
  <mergeCells count="11">
    <mergeCell ref="A1:B1"/>
    <mergeCell ref="A3:I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590277777777778" right="0.590277777777778" top="0.432638888888889" bottom="0.826388888888889" header="0.196527777777778" footer="0.511805555555556"/>
  <pageSetup paperSize="9" scale="49" orientation="landscape" horizontalDpi="600"/>
  <headerFooter>
    <oddFooter>&amp;C第 &amp;P 页，共 &amp;N 页</oddFooter>
  </headerFooter>
  <rowBreaks count="4" manualBreakCount="4">
    <brk id="8" max="16383" man="1"/>
    <brk id="8" max="16383" man="1"/>
    <brk id="8" max="16383" man="1"/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</vt:lpstr>
      <vt:lpstr>Sheet2</vt:lpstr>
      <vt:lpstr>Sheet1</vt:lpstr>
      <vt:lpstr>放大版2</vt:lpstr>
      <vt:lpstr>放大版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2024-10-28T01:07:58Z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  <property fmtid="{D5CDD505-2E9C-101B-9397-08002B2CF9AE}" pid="6" name="commondata">
    <vt:lpwstr>eyJoZGlkIjoiZGM3NjYzODVjNmNiNWJmYTMwNGE4NThhYWU1YTE0NmIifQ==</vt:lpwstr>
  </property>
</Properties>
</file>