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2" sheetId="6" state="hidden" r:id="rId2"/>
    <sheet name="放大版" sheetId="5" state="hidden" r:id="rId3"/>
  </sheets>
  <externalReferences>
    <externalReference r:id="rId4"/>
  </externalReferences>
  <definedNames>
    <definedName name="_xlnm._FilterDatabase" localSheetId="0" hidden="1">附件1!$A$6:$O$13</definedName>
    <definedName name="_xlnm._FilterDatabase" localSheetId="1" hidden="1">放大版2!$A$5:$I$24</definedName>
    <definedName name="_xlnm._FilterDatabase" localSheetId="2" hidden="1">放大版!$A$6:$I$13</definedName>
    <definedName name="_xlnm.Print_Area" localSheetId="0">附件1!$A$1:$O$8</definedName>
    <definedName name="_xlnm.Print_Titles" localSheetId="0">附件1!$3:$6</definedName>
    <definedName name="项目分类">'[1]2-扶贫项目实施情况表'!$V$3:$V$106</definedName>
    <definedName name="_xlnm.Print_Area" localSheetId="2">放大版!$A$1:$I$8</definedName>
    <definedName name="_xlnm.Print_Titles" localSheetId="2">放大版!$3:$6</definedName>
    <definedName name="_xlnm.Print_Area" localSheetId="1">放大版2!$A$1:$I$19</definedName>
    <definedName name="_xlnm.Print_Titles" localSheetId="1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<sst xmlns="http://schemas.openxmlformats.org/spreadsheetml/2006/main" count="144" uniqueCount="91">
  <si>
    <t>附件</t>
  </si>
  <si>
    <t>鲁山县2024年第六批财政衔接推进乡村振兴补助资金项目统计表</t>
  </si>
  <si>
    <t>工程部分的监理费</t>
  </si>
  <si>
    <t>单位：万元</t>
  </si>
  <si>
    <t>总价的设计费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</si>
  <si>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</si>
  <si>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</si>
  <si>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</si>
  <si>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</si>
  <si>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</si>
  <si>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</si>
  <si>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</si>
  <si>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</si>
  <si>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</si>
  <si>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</si>
  <si>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</si>
  <si>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</si>
  <si>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</si>
  <si>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</si>
  <si>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总价的管理费</t>
  </si>
  <si>
    <t>覆盖户数</t>
  </si>
  <si>
    <t>覆盖人口</t>
  </si>
  <si>
    <t>县农业农村局</t>
  </si>
  <si>
    <t>鲁山县农村人居环境整治项目</t>
  </si>
  <si>
    <t>基础设施</t>
  </si>
  <si>
    <t>董周乡常庄村
梁洼镇连沟村
土门办事处虎盘河村
背孜乡背孜村
四棵树乡张沟村
团城乡枣庄村
张店乡界板沟村
瓦屋镇土桥村
张官营镇区</t>
  </si>
  <si>
    <t>主要建设9个乡镇9个村污水处理设施，配套污水管网，收集处理项目所在村的生活污水及废水。其中项目管理费1%，项目设计费1.5%，项目监理费1.5%。</t>
  </si>
  <si>
    <t>10923户（脱贫户970户）</t>
  </si>
  <si>
    <t>45142人（脱贫人口1347人）</t>
  </si>
  <si>
    <t xml:space="preserve">平财预〔2024〕246号 </t>
  </si>
  <si>
    <t>市级衔接资金</t>
  </si>
  <si>
    <t>按照既定目标完成建设任务，项目建成后移交村集体管护，改善群众生产生活条件，群众满意度97%以上。</t>
  </si>
  <si>
    <t>合计</t>
  </si>
  <si>
    <t>鲁山县2024年第一批财政衔接推进乡村振兴补助资金项目统计表</t>
  </si>
  <si>
    <t>县乡村振兴局</t>
  </si>
  <si>
    <t>鲁山县2024年雨露计划短期技能培训补贴（一期）</t>
  </si>
  <si>
    <t>其他</t>
  </si>
  <si>
    <t>鲁山县</t>
  </si>
  <si>
    <t>A类工种每人2000元；B类工种每人1800元；C类工种每人1500元。</t>
  </si>
  <si>
    <t>赵村镇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</si>
  <si>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</si>
  <si>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</si>
  <si>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</si>
  <si>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</t>
  </si>
  <si>
    <t>库区乡桐树庄村鹌鹑养殖配套设施建设项目</t>
  </si>
  <si>
    <t>产业发展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</si>
  <si>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</si>
  <si>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</si>
  <si>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</t>
  </si>
  <si>
    <t>四棵树乡平沟村杜鹃岭至柴沟村道路项目</t>
  </si>
  <si>
    <t>平沟村</t>
  </si>
  <si>
    <t>新建c25混凝土道路长3700米，宽4.5米，厚0.2米</t>
  </si>
  <si>
    <t>尧山镇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</si>
  <si>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</si>
  <si>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</si>
  <si>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</si>
  <si>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</si>
  <si>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</si>
  <si>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</si>
  <si>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</si>
  <si>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</si>
  <si>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</si>
  <si>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</si>
  <si>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</si>
  <si>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</si>
  <si>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</si>
  <si>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</si>
  <si>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</si>
  <si>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</si>
  <si>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</si>
  <si>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</si>
  <si>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</si>
  <si>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</si>
  <si>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</t>
  </si>
  <si>
    <t>磙子营乡白庙村至东岗阜村通村道路</t>
  </si>
  <si>
    <t>白庙村</t>
  </si>
  <si>
    <t>新建混凝土路面1125米；宽4.5米，采用18厘米厚C25商砼。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</si>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</sst>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view="pageBreakPreview" zoomScale="70" zoomScaleNormal="100" workbookViewId="0">
      <pane ySplit="6" topLeftCell="A6" activePane="bottomLeft" state="frozen"/>
      <selection/>
      <selection pane="bottomLeft" activeCell="I7" sqref="I7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8.0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2" width="29.6416666666667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9" style="3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118" customHeight="1" spans="1:2">
      <c r="A2" s="4"/>
      <c r="B2" s="4"/>
    </row>
    <row r="3" ht="61" customHeight="1" spans="1:18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3" t="s">
        <v>2</v>
      </c>
      <c r="R3" s="3">
        <f>Q7*0.015</f>
        <v>24.1738155</v>
      </c>
    </row>
    <row r="4" ht="41" customHeight="1" spans="1:18">
      <c r="A4" s="6"/>
      <c r="B4" s="6"/>
      <c r="C4" s="6"/>
      <c r="D4" s="6"/>
      <c r="E4" s="6"/>
      <c r="F4" s="6"/>
      <c r="G4" s="6"/>
      <c r="H4" s="6"/>
      <c r="I4" s="6"/>
      <c r="J4" s="6"/>
      <c r="K4" s="18"/>
      <c r="L4" s="7" t="s">
        <v>3</v>
      </c>
      <c r="M4" s="7"/>
      <c r="N4" s="7"/>
      <c r="Q4" s="3" t="s">
        <v>4</v>
      </c>
      <c r="R4" s="3">
        <f>Q8*0.015</f>
        <v>29.2880955</v>
      </c>
    </row>
    <row r="5" ht="30" customHeight="1" spans="1:18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/>
      <c r="K5" s="19" t="s">
        <v>14</v>
      </c>
      <c r="L5" s="13" t="s">
        <v>15</v>
      </c>
      <c r="M5" s="13" t="s">
        <v>16</v>
      </c>
      <c r="N5" s="13" t="s">
        <v>17</v>
      </c>
      <c r="O5" s="16" t="s">
        <v>18</v>
      </c>
      <c r="Q5" s="3" t="s">
        <v>19</v>
      </c>
      <c r="R5" s="3">
        <f>Q8*0.01</f>
        <v>19.525397</v>
      </c>
    </row>
    <row r="6" ht="30" customHeight="1" spans="1:18">
      <c r="A6" s="13"/>
      <c r="B6" s="13"/>
      <c r="C6" s="13"/>
      <c r="D6" s="13"/>
      <c r="E6" s="13"/>
      <c r="F6" s="13"/>
      <c r="G6" s="13"/>
      <c r="H6" s="13"/>
      <c r="I6" s="13" t="s">
        <v>20</v>
      </c>
      <c r="J6" s="13" t="s">
        <v>21</v>
      </c>
      <c r="K6" s="19"/>
      <c r="L6" s="13"/>
      <c r="M6" s="13"/>
      <c r="N6" s="13"/>
      <c r="O6" s="16"/>
      <c r="R6" s="3">
        <f>R3+R4+R5</f>
        <v>72.987308</v>
      </c>
    </row>
    <row r="7" s="12" customFormat="1" ht="242" customHeight="1" spans="1:18">
      <c r="A7" s="14">
        <v>1</v>
      </c>
      <c r="B7" s="14" t="s">
        <v>22</v>
      </c>
      <c r="C7" s="14" t="s">
        <v>23</v>
      </c>
      <c r="D7" s="15" t="s">
        <v>24</v>
      </c>
      <c r="E7" s="14" t="s">
        <v>25</v>
      </c>
      <c r="F7" s="14">
        <v>2025.527</v>
      </c>
      <c r="G7" s="14" t="s">
        <v>26</v>
      </c>
      <c r="H7" s="17">
        <v>45656</v>
      </c>
      <c r="I7" s="14" t="s">
        <v>27</v>
      </c>
      <c r="J7" s="14" t="s">
        <v>28</v>
      </c>
      <c r="K7" s="20" t="s">
        <v>29</v>
      </c>
      <c r="L7" s="20" t="s">
        <v>30</v>
      </c>
      <c r="M7" s="14" t="s">
        <v>22</v>
      </c>
      <c r="N7" s="14" t="s">
        <v>31</v>
      </c>
      <c r="O7" s="14"/>
      <c r="Q7" s="12">
        <v>1611.5877</v>
      </c>
      <c r="R7" s="12">
        <f>Q7*0.04</f>
        <v>64.463508</v>
      </c>
    </row>
    <row r="8" ht="68" customHeight="1" spans="1:17">
      <c r="A8" s="14" t="s">
        <v>32</v>
      </c>
      <c r="B8" s="14"/>
      <c r="C8" s="14"/>
      <c r="D8" s="14"/>
      <c r="E8" s="14"/>
      <c r="F8" s="14">
        <f>SUM(F6:F7)</f>
        <v>2025.527</v>
      </c>
      <c r="G8" s="14"/>
      <c r="H8" s="14"/>
      <c r="I8" s="14"/>
      <c r="J8" s="14"/>
      <c r="K8" s="14"/>
      <c r="L8" s="14"/>
      <c r="M8" s="14"/>
      <c r="N8" s="14"/>
      <c r="O8" s="14"/>
      <c r="Q8" s="3">
        <f>340.952+Q7</f>
        <v>1952.5397</v>
      </c>
    </row>
    <row r="9" ht="32" customHeight="1"/>
    <row r="10" ht="32" customHeight="1"/>
    <row r="12" spans="6:6">
      <c r="F12" s="10"/>
    </row>
  </sheetData>
  <autoFilter ref="A6:O13">
    <sortState ref="A6:O13">
      <sortCondition ref="B5"/>
    </sortState>
    <extLst/>
  </autoFilter>
  <mergeCells count="17">
    <mergeCell ref="A1:B1"/>
    <mergeCell ref="A3:O3"/>
    <mergeCell ref="L4:N4"/>
    <mergeCell ref="I5:J5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</mergeCells>
  <conditionalFormatting sqref="K5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708333333333333" header="0.196527777777778" footer="0.511805555555556"/>
  <pageSetup paperSize="9" scale="47" fitToHeight="0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33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3</v>
      </c>
    </row>
    <row r="4" ht="36" customHeight="1" spans="1:9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16</v>
      </c>
      <c r="I4" s="16" t="s">
        <v>18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34</v>
      </c>
      <c r="C6" s="14" t="s">
        <v>35</v>
      </c>
      <c r="D6" s="15" t="s">
        <v>36</v>
      </c>
      <c r="E6" s="14" t="s">
        <v>37</v>
      </c>
      <c r="F6" s="14">
        <v>107.53</v>
      </c>
      <c r="G6" s="14" t="s">
        <v>38</v>
      </c>
      <c r="H6" s="14" t="s">
        <v>34</v>
      </c>
      <c r="I6" s="14"/>
    </row>
    <row r="7" s="12" customFormat="1" ht="73" customHeight="1" spans="1:9">
      <c r="A7" s="14">
        <v>2</v>
      </c>
      <c r="B7" s="14" t="s">
        <v>39</v>
      </c>
      <c r="C7" s="14" t="s">
        <v>40</v>
      </c>
      <c r="D7" s="15" t="s">
        <v>24</v>
      </c>
      <c r="E7" s="14" t="s">
        <v>41</v>
      </c>
      <c r="F7" s="14">
        <v>299.3781</v>
      </c>
      <c r="G7" s="14" t="s">
        <v>42</v>
      </c>
      <c r="H7" s="14" t="s">
        <v>34</v>
      </c>
      <c r="I7" s="14"/>
    </row>
    <row r="8" s="12" customFormat="1" ht="64" customHeight="1" spans="1:9">
      <c r="A8" s="14">
        <v>3</v>
      </c>
      <c r="B8" s="14" t="s">
        <v>43</v>
      </c>
      <c r="C8" s="14" t="s">
        <v>44</v>
      </c>
      <c r="D8" s="15" t="s">
        <v>45</v>
      </c>
      <c r="E8" s="14" t="s">
        <v>46</v>
      </c>
      <c r="F8" s="14">
        <v>168.5839</v>
      </c>
      <c r="G8" s="14" t="s">
        <v>47</v>
      </c>
      <c r="H8" s="14" t="s">
        <v>34</v>
      </c>
      <c r="I8" s="14"/>
    </row>
    <row r="9" s="12" customFormat="1" ht="64" customHeight="1" spans="1:9">
      <c r="A9" s="14">
        <v>4</v>
      </c>
      <c r="B9" s="14" t="s">
        <v>48</v>
      </c>
      <c r="C9" s="14" t="s">
        <v>49</v>
      </c>
      <c r="D9" s="15" t="s">
        <v>24</v>
      </c>
      <c r="E9" s="14" t="s">
        <v>50</v>
      </c>
      <c r="F9" s="14">
        <v>278.1235</v>
      </c>
      <c r="G9" s="14" t="s">
        <v>51</v>
      </c>
      <c r="H9" s="14" t="s">
        <v>34</v>
      </c>
      <c r="I9" s="14"/>
    </row>
    <row r="10" s="12" customFormat="1" ht="64" customHeight="1" spans="1:9">
      <c r="A10" s="14">
        <v>5</v>
      </c>
      <c r="B10" s="14" t="s">
        <v>52</v>
      </c>
      <c r="C10" s="14" t="s">
        <v>53</v>
      </c>
      <c r="D10" s="15" t="s">
        <v>45</v>
      </c>
      <c r="E10" s="14" t="s">
        <v>54</v>
      </c>
      <c r="F10" s="14">
        <v>723.2737</v>
      </c>
      <c r="G10" s="14" t="s">
        <v>55</v>
      </c>
      <c r="H10" s="14" t="s">
        <v>56</v>
      </c>
      <c r="I10" s="14"/>
    </row>
    <row r="11" s="12" customFormat="1" ht="64" customHeight="1" spans="1:9">
      <c r="A11" s="14">
        <v>6</v>
      </c>
      <c r="B11" s="14" t="s">
        <v>57</v>
      </c>
      <c r="C11" s="14" t="s">
        <v>58</v>
      </c>
      <c r="D11" s="15" t="s">
        <v>24</v>
      </c>
      <c r="E11" s="14" t="s">
        <v>59</v>
      </c>
      <c r="F11" s="14">
        <v>88.7263</v>
      </c>
      <c r="G11" s="14" t="s">
        <v>60</v>
      </c>
      <c r="H11" s="14" t="s">
        <v>34</v>
      </c>
      <c r="I11" s="14"/>
    </row>
    <row r="12" s="12" customFormat="1" ht="64" customHeight="1" spans="1:9">
      <c r="A12" s="14">
        <v>7</v>
      </c>
      <c r="B12" s="14" t="s">
        <v>61</v>
      </c>
      <c r="C12" s="14" t="s">
        <v>62</v>
      </c>
      <c r="D12" s="15" t="s">
        <v>24</v>
      </c>
      <c r="E12" s="14" t="s">
        <v>63</v>
      </c>
      <c r="F12" s="14">
        <v>34.0357</v>
      </c>
      <c r="G12" s="14" t="s">
        <v>64</v>
      </c>
      <c r="H12" s="14" t="s">
        <v>34</v>
      </c>
      <c r="I12" s="14"/>
    </row>
    <row r="13" s="12" customFormat="1" ht="64" customHeight="1" spans="1:9">
      <c r="A13" s="14">
        <v>8</v>
      </c>
      <c r="B13" s="14" t="s">
        <v>65</v>
      </c>
      <c r="C13" s="14" t="s">
        <v>66</v>
      </c>
      <c r="D13" s="15" t="s">
        <v>24</v>
      </c>
      <c r="E13" s="14" t="s">
        <v>67</v>
      </c>
      <c r="F13" s="14">
        <v>87.9658</v>
      </c>
      <c r="G13" s="14" t="s">
        <v>68</v>
      </c>
      <c r="H13" s="14" t="s">
        <v>34</v>
      </c>
      <c r="I13" s="14"/>
    </row>
    <row r="14" s="12" customFormat="1" ht="64" customHeight="1" spans="1:9">
      <c r="A14" s="14">
        <v>9</v>
      </c>
      <c r="B14" s="14" t="s">
        <v>69</v>
      </c>
      <c r="C14" s="14" t="s">
        <v>70</v>
      </c>
      <c r="D14" s="15" t="s">
        <v>24</v>
      </c>
      <c r="E14" s="14" t="s">
        <v>71</v>
      </c>
      <c r="F14" s="14">
        <v>174.9977</v>
      </c>
      <c r="G14" s="14" t="s">
        <v>72</v>
      </c>
      <c r="H14" s="14" t="s">
        <v>34</v>
      </c>
      <c r="I14" s="14"/>
    </row>
    <row r="15" s="12" customFormat="1" ht="64" customHeight="1" spans="1:9">
      <c r="A15" s="14">
        <v>10</v>
      </c>
      <c r="B15" s="14" t="s">
        <v>73</v>
      </c>
      <c r="C15" s="14" t="s">
        <v>74</v>
      </c>
      <c r="D15" s="15" t="s">
        <v>24</v>
      </c>
      <c r="E15" s="14" t="s">
        <v>75</v>
      </c>
      <c r="F15" s="14">
        <v>66.9549</v>
      </c>
      <c r="G15" s="14" t="s">
        <v>76</v>
      </c>
      <c r="H15" s="14" t="s">
        <v>34</v>
      </c>
      <c r="I15" s="14"/>
    </row>
    <row r="16" s="12" customFormat="1" ht="75" customHeight="1" spans="1:9">
      <c r="A16" s="14">
        <v>11</v>
      </c>
      <c r="B16" s="14" t="s">
        <v>77</v>
      </c>
      <c r="C16" s="14" t="s">
        <v>78</v>
      </c>
      <c r="D16" s="15" t="s">
        <v>24</v>
      </c>
      <c r="E16" s="14" t="s">
        <v>79</v>
      </c>
      <c r="F16" s="14">
        <v>134.3599</v>
      </c>
      <c r="G16" s="14" t="s">
        <v>80</v>
      </c>
      <c r="H16" s="14" t="s">
        <v>34</v>
      </c>
      <c r="I16" s="14"/>
    </row>
    <row r="17" s="12" customFormat="1" ht="70" customHeight="1" spans="1:9">
      <c r="A17" s="14">
        <v>12</v>
      </c>
      <c r="B17" s="14" t="s">
        <v>77</v>
      </c>
      <c r="C17" s="14" t="s">
        <v>81</v>
      </c>
      <c r="D17" s="15" t="s">
        <v>24</v>
      </c>
      <c r="E17" s="14" t="s">
        <v>82</v>
      </c>
      <c r="F17" s="14">
        <v>99.0045</v>
      </c>
      <c r="G17" s="14" t="s">
        <v>83</v>
      </c>
      <c r="H17" s="14" t="s">
        <v>34</v>
      </c>
      <c r="I17" s="14"/>
    </row>
    <row r="18" s="12" customFormat="1" ht="76" customHeight="1" spans="1:9">
      <c r="A18" s="14">
        <v>13</v>
      </c>
      <c r="B18" s="14" t="s">
        <v>77</v>
      </c>
      <c r="C18" s="14" t="s">
        <v>84</v>
      </c>
      <c r="D18" s="15" t="s">
        <v>24</v>
      </c>
      <c r="E18" s="14" t="s">
        <v>85</v>
      </c>
      <c r="F18" s="14">
        <v>80.37</v>
      </c>
      <c r="G18" s="14" t="s">
        <v>86</v>
      </c>
      <c r="H18" s="14" t="s">
        <v>34</v>
      </c>
      <c r="I18" s="14"/>
    </row>
    <row r="19" ht="64" customHeight="1" spans="1:9">
      <c r="A19" s="14" t="s">
        <v>32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ref="A5:I24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87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3</v>
      </c>
    </row>
    <row r="5" s="1" customFormat="1" ht="55" customHeight="1" spans="1:9">
      <c r="A5" s="8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16</v>
      </c>
      <c r="I5" s="11" t="s">
        <v>18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22</v>
      </c>
      <c r="C7" s="9" t="s">
        <v>88</v>
      </c>
      <c r="D7" s="9" t="s">
        <v>45</v>
      </c>
      <c r="E7" s="9" t="s">
        <v>89</v>
      </c>
      <c r="F7" s="9">
        <v>3185.2514</v>
      </c>
      <c r="G7" s="9" t="s">
        <v>90</v>
      </c>
      <c r="H7" s="9" t="s">
        <v>22</v>
      </c>
      <c r="I7" s="9"/>
    </row>
    <row r="8" s="1" customFormat="1" ht="120" customHeight="1" spans="1:9">
      <c r="A8" s="9" t="s">
        <v>32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ref="A6:I13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2024-05-31T00:12:25Z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8272FC18D70E49A48FE0078A8D4B33A9_13</vt:lpwstr>
  </property>
  <property fmtid="{D5CDD505-2E9C-101B-9397-08002B2CF9AE}" pid="6" name="commondata">
    <vt:lpwstr>eyJoZGlkIjoiZGM3NjYzODVjNmNiNWJmYTMwNGE4NThhYWU1YTE0NmIifQ==</vt:lpwstr>
  </property>
</Properties>
</file>